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480547B-4666-4874-836A-889404601237}" xr6:coauthVersionLast="47" xr6:coauthVersionMax="47" xr10:uidLastSave="{00000000-0000-0000-0000-000000000000}"/>
  <bookViews>
    <workbookView xWindow="-28890" yWindow="-90" windowWidth="28980" windowHeight="15930" activeTab="1" xr2:uid="{B3157862-52E1-4CED-A062-75E2064FDF27}"/>
  </bookViews>
  <sheets>
    <sheet name="Servidores e Ativos de Rede" sheetId="2" r:id="rId1"/>
    <sheet name="Desktop, notebook, impressoras" sheetId="5" r:id="rId2"/>
    <sheet name="Planilha3" sheetId="8" r:id="rId3"/>
    <sheet name="Planilha1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5" l="1"/>
  <c r="D23" i="5"/>
  <c r="B23" i="5"/>
  <c r="G25" i="2"/>
  <c r="H25" i="2"/>
  <c r="I25" i="2"/>
  <c r="G24" i="5"/>
  <c r="G10" i="5"/>
  <c r="G8" i="5"/>
  <c r="G7" i="5"/>
  <c r="G5" i="5"/>
  <c r="G3" i="5"/>
  <c r="I10" i="5"/>
  <c r="I7" i="5"/>
  <c r="I3" i="5"/>
  <c r="K24" i="5"/>
  <c r="K10" i="5"/>
  <c r="B24" i="8"/>
  <c r="E24" i="8"/>
  <c r="B8" i="8"/>
  <c r="B5" i="8"/>
  <c r="B3" i="8"/>
  <c r="B10" i="8"/>
  <c r="E10" i="8"/>
  <c r="E25" i="8" s="1"/>
  <c r="B7" i="8"/>
  <c r="D7" i="8"/>
  <c r="D3" i="8"/>
  <c r="D10" i="8"/>
  <c r="D25" i="8" s="1"/>
  <c r="F25" i="8" s="1"/>
  <c r="F24" i="8"/>
  <c r="C25" i="8"/>
  <c r="B25" i="8" l="1"/>
  <c r="D25" i="2" l="1"/>
  <c r="E25" i="2"/>
  <c r="F25" i="2"/>
  <c r="C25" i="2"/>
  <c r="B25" i="2"/>
  <c r="K25" i="5"/>
  <c r="J25" i="5"/>
  <c r="I25" i="5"/>
  <c r="H25" i="5"/>
  <c r="G25" i="5"/>
  <c r="F25" i="5"/>
  <c r="E25" i="5"/>
  <c r="D25" i="5"/>
  <c r="C25" i="5"/>
  <c r="B25" i="5"/>
  <c r="B60" i="6"/>
  <c r="C60" i="6"/>
  <c r="D60" i="6"/>
  <c r="E60" i="6"/>
  <c r="F60" i="6"/>
  <c r="G60" i="6"/>
  <c r="H60" i="6"/>
  <c r="I60" i="6"/>
  <c r="J60" i="6"/>
  <c r="K60" i="6"/>
  <c r="C61" i="6"/>
  <c r="D61" i="6"/>
  <c r="E61" i="6"/>
  <c r="F61" i="6"/>
  <c r="G61" i="6"/>
  <c r="H61" i="6"/>
  <c r="I61" i="6"/>
  <c r="J61" i="6"/>
  <c r="K61" i="6"/>
  <c r="B61" i="6"/>
</calcChain>
</file>

<file path=xl/sharedStrings.xml><?xml version="1.0" encoding="utf-8"?>
<sst xmlns="http://schemas.openxmlformats.org/spreadsheetml/2006/main" count="173" uniqueCount="92">
  <si>
    <t>Acelerador Steelhead</t>
  </si>
  <si>
    <t>Computador</t>
  </si>
  <si>
    <t>Estação de Ancoragem</t>
  </si>
  <si>
    <t>Monitor</t>
  </si>
  <si>
    <t>Notebook</t>
  </si>
  <si>
    <t>Scanner</t>
  </si>
  <si>
    <t>SD-WAN SteelConnect</t>
  </si>
  <si>
    <t>Aeroporto de Cabo Frio</t>
  </si>
  <si>
    <t>Aeroporto do Galeão</t>
  </si>
  <si>
    <t>Aeroporto de Jacarepegua</t>
  </si>
  <si>
    <t>Aeroporto Santos Dumont</t>
  </si>
  <si>
    <t>Delegacia Angra dos Reis</t>
  </si>
  <si>
    <t>Delegacia Campo Goytacazes</t>
  </si>
  <si>
    <t>Delegacia Macaé</t>
  </si>
  <si>
    <t>Delegacia Niteroi</t>
  </si>
  <si>
    <t>Delegacia Nova Iguaçu</t>
  </si>
  <si>
    <t>Delegacia Volta Redonda</t>
  </si>
  <si>
    <t xml:space="preserve">PEP Shopping Boulevard Campos </t>
  </si>
  <si>
    <t>PEP Shopping Leblon</t>
  </si>
  <si>
    <t>PEP Shopping Niterói</t>
  </si>
  <si>
    <t>PEP Shopping Park Sul VRA</t>
  </si>
  <si>
    <t>PEP Shopping Rio Sul</t>
  </si>
  <si>
    <t>PEP Shopping Via Parque</t>
  </si>
  <si>
    <t>Porto de Angra dos Reis</t>
  </si>
  <si>
    <t>Porto de Itaguaí</t>
  </si>
  <si>
    <t xml:space="preserve">Porto NEPOM - RJ </t>
  </si>
  <si>
    <t>Posto CORREIOS - Cidade Nova</t>
  </si>
  <si>
    <t>Posto Petropólis</t>
  </si>
  <si>
    <t>Posto Rio de Janeiro</t>
  </si>
  <si>
    <t>SR/RJ</t>
  </si>
  <si>
    <t>Localidade</t>
  </si>
  <si>
    <t>Servidores de Rede</t>
  </si>
  <si>
    <t>Máquinas Virtuais</t>
  </si>
  <si>
    <t>Switches</t>
  </si>
  <si>
    <t>Projetor de Vídeo</t>
  </si>
  <si>
    <t>Impressora Multifuncional P&amp;B</t>
  </si>
  <si>
    <t>Impressora Multifuncional Colorida</t>
  </si>
  <si>
    <t>PABXIP</t>
  </si>
  <si>
    <t>APARELHO TELEFÔNICO IP</t>
  </si>
  <si>
    <t>GATEWAY IP</t>
  </si>
  <si>
    <t>Impessora Laser P&amp;B</t>
  </si>
  <si>
    <t>Impressora Laser Colorida</t>
  </si>
  <si>
    <t>COR</t>
  </si>
  <si>
    <t>NUCOR</t>
  </si>
  <si>
    <t>NUDIS</t>
  </si>
  <si>
    <t>DELEAQ</t>
  </si>
  <si>
    <t>NUARM</t>
  </si>
  <si>
    <t>NUCPQ</t>
  </si>
  <si>
    <t>DELINST</t>
  </si>
  <si>
    <t>NUCART</t>
  </si>
  <si>
    <t>NO</t>
  </si>
  <si>
    <t>DELEMIG</t>
  </si>
  <si>
    <t>NUCAD</t>
  </si>
  <si>
    <t>NUPAS</t>
  </si>
  <si>
    <t>NRE</t>
  </si>
  <si>
    <t>DELECOR</t>
  </si>
  <si>
    <t>DELEMAPH</t>
  </si>
  <si>
    <t>DELEPAT</t>
  </si>
  <si>
    <t>DELEFAZ</t>
  </si>
  <si>
    <t>DELEPREV</t>
  </si>
  <si>
    <t>DRE</t>
  </si>
  <si>
    <t>DEAER/SDU</t>
  </si>
  <si>
    <t>DEAIN/GIG</t>
  </si>
  <si>
    <t>DRCOR</t>
  </si>
  <si>
    <t>DREX</t>
  </si>
  <si>
    <t>NCPI</t>
  </si>
  <si>
    <t>NID</t>
  </si>
  <si>
    <t>NEPOM</t>
  </si>
  <si>
    <t>NSD</t>
  </si>
  <si>
    <t>SPO</t>
  </si>
  <si>
    <t>SELOG</t>
  </si>
  <si>
    <t>NAD</t>
  </si>
  <si>
    <t>NEOF</t>
  </si>
  <si>
    <t>NUMAT</t>
  </si>
  <si>
    <t>NSG</t>
  </si>
  <si>
    <t>SIP</t>
  </si>
  <si>
    <t>SRH</t>
  </si>
  <si>
    <t>NUCAL</t>
  </si>
  <si>
    <t>NUPAG</t>
  </si>
  <si>
    <t>SETEC</t>
  </si>
  <si>
    <t>NUCRIM</t>
  </si>
  <si>
    <t>switch</t>
  </si>
  <si>
    <t>servidor</t>
  </si>
  <si>
    <t>storage</t>
  </si>
  <si>
    <t>crachá</t>
  </si>
  <si>
    <t>SCS</t>
  </si>
  <si>
    <t>STI</t>
  </si>
  <si>
    <t>SR</t>
  </si>
  <si>
    <t>SDU</t>
  </si>
  <si>
    <t>GIG</t>
  </si>
  <si>
    <t>TOTAL</t>
  </si>
  <si>
    <t>plotter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</si>
</sst>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FBA91-015D-41B9-9D2F-D28F8887904F}">
  <dimension ref="A1:I25"/>
  <sheetViews>
    <sheetView zoomScale="125" zoomScaleNormal="125" workbookViewId="0">
      <selection activeCell="B28" sqref="B28"/>
    </sheetView>
  </sheetViews>
  <sheetFormatPr defaultRowHeight="15" x14ac:dyDescent="0.25"/>
  <cols>
    <col min="1" max="1" width="25.5703125" bestFit="1" customWidth="1"/>
    <col min="2" max="2" width="15.85546875" bestFit="1" customWidth="1"/>
    <col min="3" max="3" width="15.140625" bestFit="1" customWidth="1"/>
    <col min="4" max="4" width="7.7109375" bestFit="1" customWidth="1"/>
    <col min="5" max="5" width="17.42578125" bestFit="1" customWidth="1"/>
    <col min="6" max="6" width="19" bestFit="1" customWidth="1"/>
    <col min="7" max="7" width="7.28515625" bestFit="1" customWidth="1"/>
    <col min="8" max="8" width="25.140625" bestFit="1" customWidth="1"/>
    <col min="9" max="9" width="11.85546875" bestFit="1" customWidth="1"/>
  </cols>
  <sheetData>
    <row r="1" spans="1:9" x14ac:dyDescent="0.25">
      <c r="A1" s="7" t="s">
        <v>30</v>
      </c>
      <c r="B1" s="7" t="s">
        <v>31</v>
      </c>
      <c r="C1" s="7" t="s">
        <v>32</v>
      </c>
      <c r="D1" s="7" t="s">
        <v>33</v>
      </c>
      <c r="E1" s="7" t="s">
        <v>0</v>
      </c>
      <c r="F1" s="7" t="s">
        <v>6</v>
      </c>
      <c r="G1" s="7" t="s">
        <v>37</v>
      </c>
      <c r="H1" s="7" t="s">
        <v>38</v>
      </c>
      <c r="I1" s="7" t="s">
        <v>39</v>
      </c>
    </row>
    <row r="2" spans="1:9" x14ac:dyDescent="0.25">
      <c r="A2" s="8" t="s">
        <v>7</v>
      </c>
      <c r="B2" s="9">
        <v>1</v>
      </c>
      <c r="C2" s="9">
        <v>3</v>
      </c>
      <c r="D2" s="9">
        <v>2</v>
      </c>
      <c r="E2" s="9">
        <v>1</v>
      </c>
      <c r="F2" s="10">
        <v>0</v>
      </c>
      <c r="G2" s="9">
        <v>0</v>
      </c>
      <c r="H2" s="10">
        <v>4</v>
      </c>
      <c r="I2" s="10">
        <v>0</v>
      </c>
    </row>
    <row r="3" spans="1:9" x14ac:dyDescent="0.25">
      <c r="A3" s="8" t="s">
        <v>8</v>
      </c>
      <c r="B3" s="9">
        <v>3</v>
      </c>
      <c r="C3" s="9">
        <v>3</v>
      </c>
      <c r="D3" s="9">
        <v>1</v>
      </c>
      <c r="E3" s="9">
        <v>1</v>
      </c>
      <c r="F3" s="10">
        <v>0</v>
      </c>
      <c r="G3" s="10">
        <v>0</v>
      </c>
      <c r="H3" s="10">
        <v>15</v>
      </c>
      <c r="I3" s="10">
        <v>0</v>
      </c>
    </row>
    <row r="4" spans="1:9" x14ac:dyDescent="0.25">
      <c r="A4" s="8" t="s">
        <v>9</v>
      </c>
      <c r="B4" s="9">
        <v>0</v>
      </c>
      <c r="C4" s="9">
        <v>0</v>
      </c>
      <c r="D4" s="9">
        <v>1</v>
      </c>
      <c r="E4" s="9">
        <v>1</v>
      </c>
      <c r="F4" s="10">
        <v>0</v>
      </c>
      <c r="G4" s="10">
        <v>0</v>
      </c>
      <c r="H4" s="10">
        <v>0</v>
      </c>
      <c r="I4" s="10">
        <v>0</v>
      </c>
    </row>
    <row r="5" spans="1:9" x14ac:dyDescent="0.25">
      <c r="A5" s="8" t="s">
        <v>10</v>
      </c>
      <c r="B5" s="9">
        <v>3</v>
      </c>
      <c r="C5" s="9">
        <v>3</v>
      </c>
      <c r="D5" s="9">
        <v>4</v>
      </c>
      <c r="E5" s="9">
        <v>1</v>
      </c>
      <c r="F5" s="10">
        <v>0</v>
      </c>
      <c r="G5" s="10">
        <v>0</v>
      </c>
      <c r="H5" s="10">
        <v>20</v>
      </c>
      <c r="I5" s="10">
        <v>0</v>
      </c>
    </row>
    <row r="6" spans="1:9" x14ac:dyDescent="0.25">
      <c r="A6" s="8" t="s">
        <v>11</v>
      </c>
      <c r="B6" s="9">
        <v>3</v>
      </c>
      <c r="C6" s="9">
        <v>3</v>
      </c>
      <c r="D6" s="9">
        <v>4</v>
      </c>
      <c r="E6" s="9">
        <v>1</v>
      </c>
      <c r="F6" s="10">
        <v>0</v>
      </c>
      <c r="G6" s="10">
        <v>0</v>
      </c>
      <c r="H6" s="10">
        <v>16</v>
      </c>
      <c r="I6" s="10">
        <v>1</v>
      </c>
    </row>
    <row r="7" spans="1:9" x14ac:dyDescent="0.25">
      <c r="A7" s="8" t="s">
        <v>12</v>
      </c>
      <c r="B7" s="9">
        <v>3</v>
      </c>
      <c r="C7" s="9">
        <v>3</v>
      </c>
      <c r="D7" s="9">
        <v>4</v>
      </c>
      <c r="E7" s="9">
        <v>1</v>
      </c>
      <c r="F7" s="10">
        <v>0</v>
      </c>
      <c r="G7" s="10">
        <v>0</v>
      </c>
      <c r="H7" s="10">
        <v>40</v>
      </c>
      <c r="I7" s="10">
        <v>1</v>
      </c>
    </row>
    <row r="8" spans="1:9" x14ac:dyDescent="0.25">
      <c r="A8" s="8" t="s">
        <v>13</v>
      </c>
      <c r="B8" s="9">
        <v>3</v>
      </c>
      <c r="C8" s="9">
        <v>3</v>
      </c>
      <c r="D8" s="9">
        <v>5</v>
      </c>
      <c r="E8" s="9">
        <v>1</v>
      </c>
      <c r="F8" s="10">
        <v>0</v>
      </c>
      <c r="G8" s="10">
        <v>1</v>
      </c>
      <c r="H8" s="10">
        <v>57</v>
      </c>
      <c r="I8" s="10">
        <v>1</v>
      </c>
    </row>
    <row r="9" spans="1:9" x14ac:dyDescent="0.25">
      <c r="A9" s="8" t="s">
        <v>14</v>
      </c>
      <c r="B9" s="9">
        <v>3</v>
      </c>
      <c r="C9" s="9">
        <v>3</v>
      </c>
      <c r="D9" s="9">
        <v>4</v>
      </c>
      <c r="E9" s="9">
        <v>1</v>
      </c>
      <c r="F9" s="10">
        <v>0</v>
      </c>
      <c r="G9" s="10">
        <v>0</v>
      </c>
      <c r="H9" s="10">
        <v>54</v>
      </c>
      <c r="I9" s="10">
        <v>1</v>
      </c>
    </row>
    <row r="10" spans="1:9" x14ac:dyDescent="0.25">
      <c r="A10" s="8" t="s">
        <v>15</v>
      </c>
      <c r="B10" s="9">
        <v>3</v>
      </c>
      <c r="C10" s="9">
        <v>3</v>
      </c>
      <c r="D10" s="9">
        <v>8</v>
      </c>
      <c r="E10" s="9">
        <v>1</v>
      </c>
      <c r="F10" s="10">
        <v>0</v>
      </c>
      <c r="G10" s="10">
        <v>0</v>
      </c>
      <c r="H10" s="10">
        <v>67</v>
      </c>
      <c r="I10" s="10">
        <v>1</v>
      </c>
    </row>
    <row r="11" spans="1:9" x14ac:dyDescent="0.25">
      <c r="A11" s="8" t="s">
        <v>16</v>
      </c>
      <c r="B11" s="9">
        <v>3</v>
      </c>
      <c r="C11" s="9">
        <v>3</v>
      </c>
      <c r="D11" s="9">
        <v>5</v>
      </c>
      <c r="E11" s="9">
        <v>1</v>
      </c>
      <c r="F11" s="10">
        <v>0</v>
      </c>
      <c r="G11" s="10">
        <v>0</v>
      </c>
      <c r="H11" s="10">
        <v>53</v>
      </c>
      <c r="I11" s="10">
        <v>1</v>
      </c>
    </row>
    <row r="12" spans="1:9" x14ac:dyDescent="0.25">
      <c r="A12" s="8" t="s">
        <v>17</v>
      </c>
      <c r="B12" s="9">
        <v>0</v>
      </c>
      <c r="C12" s="9">
        <v>0</v>
      </c>
      <c r="D12" s="9">
        <v>1</v>
      </c>
      <c r="E12" s="9">
        <v>1</v>
      </c>
      <c r="F12" s="10">
        <v>0</v>
      </c>
      <c r="G12" s="10">
        <v>0</v>
      </c>
      <c r="H12" s="10">
        <v>0</v>
      </c>
      <c r="I12" s="10">
        <v>0</v>
      </c>
    </row>
    <row r="13" spans="1:9" x14ac:dyDescent="0.25">
      <c r="A13" s="8" t="s">
        <v>18</v>
      </c>
      <c r="B13" s="9">
        <v>0</v>
      </c>
      <c r="C13" s="9">
        <v>0</v>
      </c>
      <c r="D13" s="9">
        <v>1</v>
      </c>
      <c r="E13" s="9">
        <v>1</v>
      </c>
      <c r="F13" s="10">
        <v>0</v>
      </c>
      <c r="G13" s="10">
        <v>0</v>
      </c>
      <c r="H13" s="10">
        <v>1</v>
      </c>
      <c r="I13" s="10">
        <v>0</v>
      </c>
    </row>
    <row r="14" spans="1:9" x14ac:dyDescent="0.25">
      <c r="A14" s="8" t="s">
        <v>19</v>
      </c>
      <c r="B14" s="9">
        <v>1</v>
      </c>
      <c r="C14" s="9">
        <v>3</v>
      </c>
      <c r="D14" s="9">
        <v>1</v>
      </c>
      <c r="E14" s="9">
        <v>1</v>
      </c>
      <c r="F14" s="10">
        <v>0</v>
      </c>
      <c r="G14" s="10">
        <v>0</v>
      </c>
      <c r="H14" s="10">
        <v>2</v>
      </c>
      <c r="I14" s="10">
        <v>0</v>
      </c>
    </row>
    <row r="15" spans="1:9" x14ac:dyDescent="0.25">
      <c r="A15" s="8" t="s">
        <v>20</v>
      </c>
      <c r="B15" s="9">
        <v>1</v>
      </c>
      <c r="C15" s="9">
        <v>3</v>
      </c>
      <c r="D15" s="9">
        <v>1</v>
      </c>
      <c r="E15" s="9">
        <v>1</v>
      </c>
      <c r="F15" s="10">
        <v>0</v>
      </c>
      <c r="G15" s="10">
        <v>0</v>
      </c>
      <c r="H15" s="10">
        <v>0</v>
      </c>
      <c r="I15" s="10">
        <v>0</v>
      </c>
    </row>
    <row r="16" spans="1:9" x14ac:dyDescent="0.25">
      <c r="A16" s="8" t="s">
        <v>21</v>
      </c>
      <c r="B16" s="9">
        <v>0</v>
      </c>
      <c r="C16" s="9">
        <v>0</v>
      </c>
      <c r="D16" s="9">
        <v>1</v>
      </c>
      <c r="E16" s="9">
        <v>1</v>
      </c>
      <c r="F16" s="10">
        <v>0</v>
      </c>
      <c r="G16" s="10">
        <v>0</v>
      </c>
      <c r="H16" s="10">
        <v>0</v>
      </c>
      <c r="I16" s="10">
        <v>0</v>
      </c>
    </row>
    <row r="17" spans="1:9" x14ac:dyDescent="0.25">
      <c r="A17" s="8" t="s">
        <v>22</v>
      </c>
      <c r="B17" s="9">
        <v>0</v>
      </c>
      <c r="C17" s="9">
        <v>0</v>
      </c>
      <c r="D17" s="9">
        <v>1</v>
      </c>
      <c r="E17" s="9">
        <v>1</v>
      </c>
      <c r="F17" s="10">
        <v>0</v>
      </c>
      <c r="G17" s="10">
        <v>0</v>
      </c>
      <c r="H17" s="10">
        <v>1</v>
      </c>
      <c r="I17" s="10">
        <v>0</v>
      </c>
    </row>
    <row r="18" spans="1:9" x14ac:dyDescent="0.25">
      <c r="A18" s="8" t="s">
        <v>23</v>
      </c>
      <c r="B18" s="9">
        <v>0</v>
      </c>
      <c r="C18" s="9">
        <v>0</v>
      </c>
      <c r="D18" s="9">
        <v>1</v>
      </c>
      <c r="E18" s="9">
        <v>1</v>
      </c>
      <c r="F18" s="10">
        <v>0</v>
      </c>
      <c r="G18" s="10">
        <v>0</v>
      </c>
      <c r="H18" s="10">
        <v>0</v>
      </c>
      <c r="I18" s="10">
        <v>0</v>
      </c>
    </row>
    <row r="19" spans="1:9" x14ac:dyDescent="0.25">
      <c r="A19" s="8" t="s">
        <v>24</v>
      </c>
      <c r="B19" s="9">
        <v>0</v>
      </c>
      <c r="C19" s="9">
        <v>0</v>
      </c>
      <c r="D19" s="9">
        <v>1</v>
      </c>
      <c r="E19" s="9">
        <v>1</v>
      </c>
      <c r="F19" s="10">
        <v>0</v>
      </c>
      <c r="G19" s="10">
        <v>0</v>
      </c>
      <c r="H19" s="10">
        <v>1</v>
      </c>
      <c r="I19" s="10">
        <v>0</v>
      </c>
    </row>
    <row r="20" spans="1:9" x14ac:dyDescent="0.25">
      <c r="A20" s="8" t="s">
        <v>25</v>
      </c>
      <c r="B20" s="9">
        <v>0</v>
      </c>
      <c r="C20" s="9">
        <v>0</v>
      </c>
      <c r="D20" s="9">
        <v>1</v>
      </c>
      <c r="E20" s="9">
        <v>1</v>
      </c>
      <c r="F20" s="10">
        <v>0</v>
      </c>
      <c r="G20" s="10">
        <v>0</v>
      </c>
      <c r="H20" s="10">
        <v>0</v>
      </c>
      <c r="I20" s="10">
        <v>0</v>
      </c>
    </row>
    <row r="21" spans="1:9" x14ac:dyDescent="0.25">
      <c r="A21" s="8" t="s">
        <v>26</v>
      </c>
      <c r="B21" s="9">
        <v>0</v>
      </c>
      <c r="C21" s="9">
        <v>0</v>
      </c>
      <c r="D21" s="9">
        <v>1</v>
      </c>
      <c r="E21" s="9">
        <v>1</v>
      </c>
      <c r="F21" s="10">
        <v>0</v>
      </c>
      <c r="G21" s="10">
        <v>0</v>
      </c>
      <c r="H21" s="10">
        <v>0</v>
      </c>
      <c r="I21" s="10">
        <v>0</v>
      </c>
    </row>
    <row r="22" spans="1:9" x14ac:dyDescent="0.25">
      <c r="A22" s="8" t="s">
        <v>27</v>
      </c>
      <c r="B22" s="9">
        <v>1</v>
      </c>
      <c r="C22" s="9">
        <v>3</v>
      </c>
      <c r="D22" s="9">
        <v>1</v>
      </c>
      <c r="E22" s="9">
        <v>1</v>
      </c>
      <c r="F22" s="10">
        <v>0</v>
      </c>
      <c r="G22" s="10">
        <v>0</v>
      </c>
      <c r="H22" s="10">
        <v>3</v>
      </c>
      <c r="I22" s="10">
        <v>0</v>
      </c>
    </row>
    <row r="23" spans="1:9" x14ac:dyDescent="0.25">
      <c r="A23" s="8" t="s">
        <v>28</v>
      </c>
      <c r="B23" s="9">
        <v>1</v>
      </c>
      <c r="C23" s="9">
        <v>3</v>
      </c>
      <c r="D23" s="9">
        <v>3</v>
      </c>
      <c r="E23" s="9">
        <v>1</v>
      </c>
      <c r="F23" s="10">
        <v>0</v>
      </c>
      <c r="G23" s="10">
        <v>0</v>
      </c>
      <c r="H23" s="10">
        <v>0</v>
      </c>
      <c r="I23" s="10">
        <v>0</v>
      </c>
    </row>
    <row r="24" spans="1:9" x14ac:dyDescent="0.25">
      <c r="A24" s="8" t="s">
        <v>29</v>
      </c>
      <c r="B24" s="9">
        <v>8</v>
      </c>
      <c r="C24" s="9">
        <v>14</v>
      </c>
      <c r="D24" s="9">
        <v>78</v>
      </c>
      <c r="E24" s="9">
        <v>1</v>
      </c>
      <c r="F24" s="10">
        <v>2</v>
      </c>
      <c r="G24" s="10">
        <v>1</v>
      </c>
      <c r="H24" s="10">
        <v>404</v>
      </c>
      <c r="I24" s="10">
        <v>4</v>
      </c>
    </row>
    <row r="25" spans="1:9" x14ac:dyDescent="0.25">
      <c r="A25" s="20" t="s">
        <v>90</v>
      </c>
      <c r="B25" s="21">
        <f t="shared" ref="B25:I25" si="0">SUM(B2:B24)</f>
        <v>37</v>
      </c>
      <c r="C25" s="21">
        <f t="shared" si="0"/>
        <v>53</v>
      </c>
      <c r="D25" s="21">
        <f t="shared" si="0"/>
        <v>130</v>
      </c>
      <c r="E25" s="21">
        <f t="shared" si="0"/>
        <v>23</v>
      </c>
      <c r="F25" s="21">
        <f t="shared" si="0"/>
        <v>2</v>
      </c>
      <c r="G25" s="21">
        <f t="shared" si="0"/>
        <v>2</v>
      </c>
      <c r="H25" s="21">
        <f t="shared" si="0"/>
        <v>738</v>
      </c>
      <c r="I25" s="22">
        <f t="shared" si="0"/>
        <v>10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8F376-4055-460E-9D1B-3DA2E7F7A619}">
  <dimension ref="A1:K25"/>
  <sheetViews>
    <sheetView tabSelected="1" zoomScale="125" zoomScaleNormal="125" workbookViewId="0">
      <selection activeCell="A26" sqref="A26"/>
    </sheetView>
  </sheetViews>
  <sheetFormatPr defaultRowHeight="15" x14ac:dyDescent="0.25"/>
  <cols>
    <col min="1" max="1" width="25" bestFit="1" customWidth="1"/>
    <col min="2" max="2" width="10.28515625" bestFit="1" customWidth="1"/>
    <col min="3" max="3" width="8.28515625" bestFit="1" customWidth="1"/>
    <col min="4" max="4" width="18.140625" bestFit="1" customWidth="1"/>
    <col min="5" max="5" width="14.140625" bestFit="1" customWidth="1"/>
    <col min="6" max="6" width="7.28515625" bestFit="1" customWidth="1"/>
    <col min="7" max="7" width="16.5703125" bestFit="1" customWidth="1"/>
    <col min="8" max="8" width="21.5703125" bestFit="1" customWidth="1"/>
    <col min="9" max="9" width="18" bestFit="1" customWidth="1"/>
    <col min="10" max="10" width="7.140625" bestFit="1" customWidth="1"/>
    <col min="11" max="11" width="14.28515625" bestFit="1" customWidth="1"/>
  </cols>
  <sheetData>
    <row r="1" spans="1:11" ht="24" x14ac:dyDescent="0.25">
      <c r="A1" s="11" t="s">
        <v>30</v>
      </c>
      <c r="B1" s="23" t="s">
        <v>1</v>
      </c>
      <c r="C1" s="23" t="s">
        <v>4</v>
      </c>
      <c r="D1" s="23" t="s">
        <v>2</v>
      </c>
      <c r="E1" s="23" t="s">
        <v>34</v>
      </c>
      <c r="F1" s="23" t="s">
        <v>5</v>
      </c>
      <c r="G1" s="23" t="s">
        <v>35</v>
      </c>
      <c r="H1" s="23" t="s">
        <v>36</v>
      </c>
      <c r="I1" s="23" t="s">
        <v>40</v>
      </c>
      <c r="J1" s="23" t="s">
        <v>3</v>
      </c>
      <c r="K1" s="23" t="s">
        <v>41</v>
      </c>
    </row>
    <row r="2" spans="1:11" x14ac:dyDescent="0.25">
      <c r="A2" s="12" t="s">
        <v>7</v>
      </c>
      <c r="B2" s="13">
        <v>8</v>
      </c>
      <c r="C2" s="13">
        <v>12</v>
      </c>
      <c r="D2" s="14">
        <v>12</v>
      </c>
      <c r="E2" s="14">
        <v>0</v>
      </c>
      <c r="F2" s="14">
        <v>0</v>
      </c>
      <c r="G2" s="14">
        <v>7</v>
      </c>
      <c r="H2" s="14">
        <v>0</v>
      </c>
      <c r="I2" s="14">
        <v>0</v>
      </c>
      <c r="J2" s="14">
        <v>27</v>
      </c>
      <c r="K2" s="14">
        <v>0</v>
      </c>
    </row>
    <row r="3" spans="1:11" x14ac:dyDescent="0.25">
      <c r="A3" s="12" t="s">
        <v>8</v>
      </c>
      <c r="B3" s="13">
        <v>88</v>
      </c>
      <c r="C3" s="13">
        <v>15</v>
      </c>
      <c r="D3" s="14">
        <v>28</v>
      </c>
      <c r="E3" s="14">
        <v>0</v>
      </c>
      <c r="F3" s="14">
        <v>10</v>
      </c>
      <c r="G3" s="14">
        <f>11</f>
        <v>11</v>
      </c>
      <c r="H3" s="14">
        <v>1</v>
      </c>
      <c r="I3" s="14">
        <f>4</f>
        <v>4</v>
      </c>
      <c r="J3" s="14">
        <v>161</v>
      </c>
      <c r="K3" s="14">
        <v>0</v>
      </c>
    </row>
    <row r="4" spans="1:11" x14ac:dyDescent="0.25">
      <c r="A4" s="12" t="s">
        <v>9</v>
      </c>
      <c r="B4" s="13">
        <v>2</v>
      </c>
      <c r="C4" s="13">
        <v>0</v>
      </c>
      <c r="D4" s="14">
        <v>0</v>
      </c>
      <c r="E4" s="14">
        <v>0</v>
      </c>
      <c r="F4" s="14">
        <v>0</v>
      </c>
      <c r="G4" s="14">
        <v>1</v>
      </c>
      <c r="H4" s="14">
        <v>0</v>
      </c>
      <c r="I4" s="14">
        <v>0</v>
      </c>
      <c r="J4" s="14">
        <v>2</v>
      </c>
      <c r="K4" s="14">
        <v>0</v>
      </c>
    </row>
    <row r="5" spans="1:11" x14ac:dyDescent="0.25">
      <c r="A5" s="12" t="s">
        <v>10</v>
      </c>
      <c r="B5" s="9">
        <v>105</v>
      </c>
      <c r="C5" s="9">
        <v>18</v>
      </c>
      <c r="D5" s="9">
        <v>44</v>
      </c>
      <c r="E5" s="9">
        <v>0</v>
      </c>
      <c r="F5" s="9">
        <v>17</v>
      </c>
      <c r="G5" s="9">
        <f>13+11</f>
        <v>24</v>
      </c>
      <c r="H5" s="9">
        <v>0</v>
      </c>
      <c r="I5" s="9">
        <v>0</v>
      </c>
      <c r="J5" s="9">
        <v>213</v>
      </c>
      <c r="K5" s="9">
        <v>1</v>
      </c>
    </row>
    <row r="6" spans="1:11" x14ac:dyDescent="0.25">
      <c r="A6" s="12" t="s">
        <v>11</v>
      </c>
      <c r="B6" s="13">
        <v>11</v>
      </c>
      <c r="C6" s="13">
        <v>9</v>
      </c>
      <c r="D6" s="14">
        <v>26</v>
      </c>
      <c r="E6" s="14">
        <v>0</v>
      </c>
      <c r="F6" s="14">
        <v>9</v>
      </c>
      <c r="G6" s="14">
        <v>5</v>
      </c>
      <c r="H6" s="14">
        <v>0</v>
      </c>
      <c r="I6" s="14">
        <v>0</v>
      </c>
      <c r="J6" s="14">
        <v>72</v>
      </c>
      <c r="K6" s="14">
        <v>1</v>
      </c>
    </row>
    <row r="7" spans="1:11" x14ac:dyDescent="0.25">
      <c r="A7" s="12" t="s">
        <v>12</v>
      </c>
      <c r="B7" s="13">
        <v>28</v>
      </c>
      <c r="C7" s="13">
        <v>12</v>
      </c>
      <c r="D7" s="13">
        <v>24</v>
      </c>
      <c r="E7" s="13">
        <v>0</v>
      </c>
      <c r="F7" s="13">
        <v>13</v>
      </c>
      <c r="G7" s="13">
        <f>13</f>
        <v>13</v>
      </c>
      <c r="H7" s="13">
        <v>0</v>
      </c>
      <c r="I7" s="13">
        <f>2</f>
        <v>2</v>
      </c>
      <c r="J7" s="13">
        <v>87</v>
      </c>
      <c r="K7" s="13">
        <v>1</v>
      </c>
    </row>
    <row r="8" spans="1:11" x14ac:dyDescent="0.25">
      <c r="A8" s="12" t="s">
        <v>13</v>
      </c>
      <c r="B8" s="9">
        <v>83</v>
      </c>
      <c r="C8" s="9">
        <v>25</v>
      </c>
      <c r="D8" s="10">
        <v>32</v>
      </c>
      <c r="E8" s="10">
        <v>1</v>
      </c>
      <c r="F8" s="10">
        <v>35</v>
      </c>
      <c r="G8" s="10">
        <f>7+5+4</f>
        <v>16</v>
      </c>
      <c r="H8" s="10">
        <v>0</v>
      </c>
      <c r="I8" s="10">
        <v>6</v>
      </c>
      <c r="J8" s="10">
        <v>158</v>
      </c>
      <c r="K8" s="10">
        <v>3</v>
      </c>
    </row>
    <row r="9" spans="1:11" x14ac:dyDescent="0.25">
      <c r="A9" s="12" t="s">
        <v>14</v>
      </c>
      <c r="B9" s="9">
        <v>46</v>
      </c>
      <c r="C9" s="9">
        <v>36</v>
      </c>
      <c r="D9" s="10">
        <v>72</v>
      </c>
      <c r="E9" s="10">
        <v>0</v>
      </c>
      <c r="F9" s="10">
        <v>18</v>
      </c>
      <c r="G9" s="10">
        <v>13</v>
      </c>
      <c r="H9" s="10">
        <v>0</v>
      </c>
      <c r="I9" s="10">
        <v>0</v>
      </c>
      <c r="J9" s="10">
        <v>230</v>
      </c>
      <c r="K9" s="10">
        <v>2</v>
      </c>
    </row>
    <row r="10" spans="1:11" x14ac:dyDescent="0.25">
      <c r="A10" s="12" t="s">
        <v>15</v>
      </c>
      <c r="B10" s="9">
        <v>99</v>
      </c>
      <c r="C10" s="9">
        <v>37</v>
      </c>
      <c r="D10" s="10">
        <v>70</v>
      </c>
      <c r="E10" s="10">
        <v>0</v>
      </c>
      <c r="F10" s="10">
        <v>21</v>
      </c>
      <c r="G10" s="10">
        <f>11+2+1</f>
        <v>14</v>
      </c>
      <c r="H10" s="10">
        <v>0</v>
      </c>
      <c r="I10" s="10">
        <f>1</f>
        <v>1</v>
      </c>
      <c r="J10" s="10">
        <v>213</v>
      </c>
      <c r="K10" s="10">
        <f>2+1</f>
        <v>3</v>
      </c>
    </row>
    <row r="11" spans="1:11" x14ac:dyDescent="0.25">
      <c r="A11" s="12" t="s">
        <v>16</v>
      </c>
      <c r="B11" s="9">
        <v>43</v>
      </c>
      <c r="C11" s="9">
        <v>15</v>
      </c>
      <c r="D11" s="10">
        <v>30</v>
      </c>
      <c r="E11" s="10">
        <v>0</v>
      </c>
      <c r="F11" s="10">
        <v>7</v>
      </c>
      <c r="G11" s="10">
        <v>16</v>
      </c>
      <c r="H11" s="10">
        <v>0</v>
      </c>
      <c r="I11" s="10">
        <v>1</v>
      </c>
      <c r="J11" s="10">
        <v>106</v>
      </c>
      <c r="K11" s="10">
        <v>1</v>
      </c>
    </row>
    <row r="12" spans="1:11" x14ac:dyDescent="0.25">
      <c r="A12" s="12" t="s">
        <v>17</v>
      </c>
      <c r="B12" s="13">
        <v>4</v>
      </c>
      <c r="C12" s="13">
        <v>0</v>
      </c>
      <c r="D12" s="14">
        <v>0</v>
      </c>
      <c r="E12" s="14">
        <v>0</v>
      </c>
      <c r="F12" s="14">
        <v>0</v>
      </c>
      <c r="G12" s="14">
        <v>2</v>
      </c>
      <c r="H12" s="14">
        <v>0</v>
      </c>
      <c r="I12" s="14">
        <v>0</v>
      </c>
      <c r="J12" s="14">
        <v>4</v>
      </c>
      <c r="K12" s="14">
        <v>0</v>
      </c>
    </row>
    <row r="13" spans="1:11" x14ac:dyDescent="0.25">
      <c r="A13" s="12" t="s">
        <v>18</v>
      </c>
      <c r="B13" s="13">
        <v>7</v>
      </c>
      <c r="C13" s="13">
        <v>0</v>
      </c>
      <c r="D13" s="14">
        <v>0</v>
      </c>
      <c r="E13" s="14">
        <v>0</v>
      </c>
      <c r="F13" s="14">
        <v>0</v>
      </c>
      <c r="G13" s="14">
        <v>3</v>
      </c>
      <c r="H13" s="14">
        <v>0</v>
      </c>
      <c r="I13" s="14">
        <v>0</v>
      </c>
      <c r="J13" s="14">
        <v>7</v>
      </c>
      <c r="K13" s="14">
        <v>0</v>
      </c>
    </row>
    <row r="14" spans="1:11" x14ac:dyDescent="0.25">
      <c r="A14" s="12" t="s">
        <v>19</v>
      </c>
      <c r="B14" s="13">
        <v>7</v>
      </c>
      <c r="C14" s="13">
        <v>7</v>
      </c>
      <c r="D14" s="14">
        <v>7</v>
      </c>
      <c r="E14" s="14">
        <v>0</v>
      </c>
      <c r="F14" s="14">
        <v>2</v>
      </c>
      <c r="G14" s="14">
        <v>6</v>
      </c>
      <c r="H14" s="14">
        <v>0</v>
      </c>
      <c r="I14" s="14">
        <v>0</v>
      </c>
      <c r="J14" s="14">
        <v>21</v>
      </c>
      <c r="K14" s="14">
        <v>0</v>
      </c>
    </row>
    <row r="15" spans="1:11" x14ac:dyDescent="0.25">
      <c r="A15" s="12" t="s">
        <v>20</v>
      </c>
      <c r="B15" s="13">
        <v>4</v>
      </c>
      <c r="C15" s="13">
        <v>3</v>
      </c>
      <c r="D15" s="14">
        <v>3</v>
      </c>
      <c r="E15" s="14">
        <v>0</v>
      </c>
      <c r="F15" s="14">
        <v>0</v>
      </c>
      <c r="G15" s="14">
        <v>4</v>
      </c>
      <c r="H15" s="14">
        <v>0</v>
      </c>
      <c r="I15" s="14">
        <v>0</v>
      </c>
      <c r="J15" s="14">
        <v>10</v>
      </c>
      <c r="K15" s="14">
        <v>0</v>
      </c>
    </row>
    <row r="16" spans="1:11" x14ac:dyDescent="0.25">
      <c r="A16" s="12" t="s">
        <v>21</v>
      </c>
      <c r="B16" s="13">
        <v>7</v>
      </c>
      <c r="C16" s="13">
        <v>0</v>
      </c>
      <c r="D16" s="14">
        <v>0</v>
      </c>
      <c r="E16" s="14">
        <v>0</v>
      </c>
      <c r="F16" s="14">
        <v>0</v>
      </c>
      <c r="G16" s="14">
        <v>3</v>
      </c>
      <c r="H16" s="14">
        <v>0</v>
      </c>
      <c r="I16" s="14">
        <v>0</v>
      </c>
      <c r="J16" s="14">
        <v>7</v>
      </c>
      <c r="K16" s="14">
        <v>0</v>
      </c>
    </row>
    <row r="17" spans="1:11" x14ac:dyDescent="0.25">
      <c r="A17" s="12" t="s">
        <v>22</v>
      </c>
      <c r="B17" s="13">
        <v>11</v>
      </c>
      <c r="C17" s="13">
        <v>0</v>
      </c>
      <c r="D17" s="14">
        <v>0</v>
      </c>
      <c r="E17" s="14">
        <v>0</v>
      </c>
      <c r="F17" s="14">
        <v>0</v>
      </c>
      <c r="G17" s="14">
        <v>4</v>
      </c>
      <c r="H17" s="14">
        <v>0</v>
      </c>
      <c r="I17" s="14">
        <v>0</v>
      </c>
      <c r="J17" s="14">
        <v>11</v>
      </c>
      <c r="K17" s="14">
        <v>0</v>
      </c>
    </row>
    <row r="18" spans="1:11" x14ac:dyDescent="0.25">
      <c r="A18" s="12" t="s">
        <v>23</v>
      </c>
      <c r="B18" s="13">
        <v>0</v>
      </c>
      <c r="C18" s="13">
        <v>10</v>
      </c>
      <c r="D18" s="14">
        <v>5</v>
      </c>
      <c r="E18" s="14">
        <v>0</v>
      </c>
      <c r="F18" s="14">
        <v>2</v>
      </c>
      <c r="G18" s="14">
        <v>4</v>
      </c>
      <c r="H18" s="14">
        <v>0</v>
      </c>
      <c r="I18" s="14">
        <v>0</v>
      </c>
      <c r="J18" s="14">
        <v>0</v>
      </c>
      <c r="K18" s="14">
        <v>0</v>
      </c>
    </row>
    <row r="19" spans="1:11" x14ac:dyDescent="0.25">
      <c r="A19" s="12" t="s">
        <v>24</v>
      </c>
      <c r="B19" s="13">
        <v>0</v>
      </c>
      <c r="C19" s="13">
        <v>3</v>
      </c>
      <c r="D19" s="14">
        <v>3</v>
      </c>
      <c r="E19" s="14">
        <v>0</v>
      </c>
      <c r="F19" s="14">
        <v>0</v>
      </c>
      <c r="G19" s="14">
        <v>1</v>
      </c>
      <c r="H19" s="14">
        <v>0</v>
      </c>
      <c r="I19" s="14">
        <v>0</v>
      </c>
      <c r="J19" s="14">
        <v>6</v>
      </c>
      <c r="K19" s="14">
        <v>0</v>
      </c>
    </row>
    <row r="20" spans="1:11" x14ac:dyDescent="0.25">
      <c r="A20" s="12" t="s">
        <v>25</v>
      </c>
      <c r="B20" s="13">
        <v>0</v>
      </c>
      <c r="C20" s="13">
        <v>25</v>
      </c>
      <c r="D20" s="14">
        <v>7</v>
      </c>
      <c r="E20" s="14">
        <v>0</v>
      </c>
      <c r="F20" s="14">
        <v>0</v>
      </c>
      <c r="G20" s="14">
        <v>2</v>
      </c>
      <c r="H20" s="14">
        <v>0</v>
      </c>
      <c r="I20" s="14">
        <v>0</v>
      </c>
      <c r="J20" s="14">
        <v>14</v>
      </c>
      <c r="K20" s="14">
        <v>0</v>
      </c>
    </row>
    <row r="21" spans="1:11" x14ac:dyDescent="0.25">
      <c r="A21" s="12" t="s">
        <v>26</v>
      </c>
      <c r="B21" s="13">
        <v>0</v>
      </c>
      <c r="C21" s="13">
        <v>6</v>
      </c>
      <c r="D21" s="14">
        <v>6</v>
      </c>
      <c r="E21" s="14">
        <v>0</v>
      </c>
      <c r="F21" s="14">
        <v>0</v>
      </c>
      <c r="G21" s="14">
        <v>2</v>
      </c>
      <c r="H21" s="14">
        <v>0</v>
      </c>
      <c r="I21" s="14">
        <v>0</v>
      </c>
      <c r="J21" s="14">
        <v>12</v>
      </c>
      <c r="K21" s="14">
        <v>0</v>
      </c>
    </row>
    <row r="22" spans="1:11" x14ac:dyDescent="0.25">
      <c r="A22" s="12" t="s">
        <v>27</v>
      </c>
      <c r="B22" s="13">
        <v>2</v>
      </c>
      <c r="C22" s="13">
        <v>6</v>
      </c>
      <c r="D22" s="14">
        <v>6</v>
      </c>
      <c r="E22" s="14">
        <v>0</v>
      </c>
      <c r="F22" s="14">
        <v>0</v>
      </c>
      <c r="G22" s="14">
        <v>3</v>
      </c>
      <c r="H22" s="14">
        <v>0</v>
      </c>
      <c r="I22" s="14">
        <v>0</v>
      </c>
      <c r="J22" s="14">
        <v>14</v>
      </c>
      <c r="K22" s="14">
        <v>1</v>
      </c>
    </row>
    <row r="23" spans="1:11" x14ac:dyDescent="0.25">
      <c r="A23" s="12" t="s">
        <v>28</v>
      </c>
      <c r="B23" s="13">
        <f>10+1+4</f>
        <v>15</v>
      </c>
      <c r="C23" s="13">
        <v>24</v>
      </c>
      <c r="D23" s="14">
        <f>2+2+6</f>
        <v>10</v>
      </c>
      <c r="E23" s="14">
        <v>0</v>
      </c>
      <c r="F23" s="14">
        <v>0</v>
      </c>
      <c r="G23" s="14">
        <v>2</v>
      </c>
      <c r="H23" s="14">
        <v>0</v>
      </c>
      <c r="I23" s="14">
        <v>0</v>
      </c>
      <c r="J23" s="14">
        <f>10+12+17+14+7+4+8+1</f>
        <v>73</v>
      </c>
      <c r="K23" s="14">
        <v>1</v>
      </c>
    </row>
    <row r="24" spans="1:11" x14ac:dyDescent="0.25">
      <c r="A24" s="12" t="s">
        <v>29</v>
      </c>
      <c r="B24" s="13">
        <v>824</v>
      </c>
      <c r="C24" s="13">
        <v>1705</v>
      </c>
      <c r="D24" s="14">
        <v>960</v>
      </c>
      <c r="E24" s="14">
        <v>4</v>
      </c>
      <c r="F24" s="14">
        <v>254</v>
      </c>
      <c r="G24" s="14">
        <f>178</f>
        <v>178</v>
      </c>
      <c r="H24" s="14">
        <v>16</v>
      </c>
      <c r="I24" s="14">
        <v>7</v>
      </c>
      <c r="J24" s="14">
        <v>2590</v>
      </c>
      <c r="K24" s="14">
        <f>27+6</f>
        <v>33</v>
      </c>
    </row>
    <row r="25" spans="1:11" x14ac:dyDescent="0.25">
      <c r="A25" s="15" t="s">
        <v>90</v>
      </c>
      <c r="B25" s="16">
        <f t="shared" ref="B25:K25" si="0">SUM(B2:B24)</f>
        <v>1394</v>
      </c>
      <c r="C25" s="16">
        <f t="shared" si="0"/>
        <v>1968</v>
      </c>
      <c r="D25" s="16">
        <f t="shared" si="0"/>
        <v>1345</v>
      </c>
      <c r="E25" s="16">
        <f t="shared" si="0"/>
        <v>5</v>
      </c>
      <c r="F25" s="16">
        <f t="shared" si="0"/>
        <v>388</v>
      </c>
      <c r="G25" s="16">
        <f t="shared" si="0"/>
        <v>334</v>
      </c>
      <c r="H25" s="16">
        <f t="shared" si="0"/>
        <v>17</v>
      </c>
      <c r="I25" s="16">
        <f t="shared" si="0"/>
        <v>21</v>
      </c>
      <c r="J25" s="16">
        <f t="shared" si="0"/>
        <v>4038</v>
      </c>
      <c r="K25" s="16">
        <f t="shared" si="0"/>
        <v>47</v>
      </c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A93C7-D583-4358-A168-F33623326D02}">
  <dimension ref="A1:F25"/>
  <sheetViews>
    <sheetView topLeftCell="A13" workbookViewId="0">
      <selection activeCell="E11" sqref="E11"/>
    </sheetView>
  </sheetViews>
  <sheetFormatPr defaultRowHeight="15" x14ac:dyDescent="0.25"/>
  <sheetData>
    <row r="1" spans="1:6" ht="60" x14ac:dyDescent="0.25">
      <c r="A1" s="11" t="s">
        <v>30</v>
      </c>
      <c r="B1" s="17" t="s">
        <v>35</v>
      </c>
      <c r="C1" s="17" t="s">
        <v>36</v>
      </c>
      <c r="D1" s="17" t="s">
        <v>40</v>
      </c>
      <c r="E1" s="17" t="s">
        <v>41</v>
      </c>
      <c r="F1" s="18" t="s">
        <v>91</v>
      </c>
    </row>
    <row r="2" spans="1:6" ht="36" x14ac:dyDescent="0.25">
      <c r="A2" s="12" t="s">
        <v>7</v>
      </c>
      <c r="B2" s="14">
        <v>7</v>
      </c>
      <c r="C2" s="14">
        <v>0</v>
      </c>
      <c r="D2" s="14">
        <v>0</v>
      </c>
      <c r="E2" s="14">
        <v>0</v>
      </c>
    </row>
    <row r="3" spans="1:6" ht="24" x14ac:dyDescent="0.25">
      <c r="A3" s="12" t="s">
        <v>8</v>
      </c>
      <c r="B3" s="14">
        <f>11</f>
        <v>11</v>
      </c>
      <c r="C3" s="14">
        <v>1</v>
      </c>
      <c r="D3" s="14">
        <f>4</f>
        <v>4</v>
      </c>
      <c r="E3" s="14">
        <v>0</v>
      </c>
    </row>
    <row r="4" spans="1:6" ht="36" x14ac:dyDescent="0.25">
      <c r="A4" s="12" t="s">
        <v>9</v>
      </c>
      <c r="B4" s="14">
        <v>1</v>
      </c>
      <c r="C4" s="14">
        <v>0</v>
      </c>
      <c r="D4" s="14">
        <v>0</v>
      </c>
      <c r="E4" s="14">
        <v>0</v>
      </c>
    </row>
    <row r="5" spans="1:6" ht="36" x14ac:dyDescent="0.25">
      <c r="A5" s="12" t="s">
        <v>10</v>
      </c>
      <c r="B5" s="9">
        <f>13+11</f>
        <v>24</v>
      </c>
      <c r="C5" s="9">
        <v>0</v>
      </c>
      <c r="D5" s="9">
        <v>0</v>
      </c>
      <c r="E5" s="9">
        <v>1</v>
      </c>
    </row>
    <row r="6" spans="1:6" ht="36" x14ac:dyDescent="0.25">
      <c r="A6" s="12" t="s">
        <v>11</v>
      </c>
      <c r="B6" s="14">
        <v>5</v>
      </c>
      <c r="C6" s="14">
        <v>0</v>
      </c>
      <c r="D6" s="14">
        <v>0</v>
      </c>
      <c r="E6" s="14">
        <v>1</v>
      </c>
    </row>
    <row r="7" spans="1:6" ht="36" x14ac:dyDescent="0.25">
      <c r="A7" s="12" t="s">
        <v>12</v>
      </c>
      <c r="B7" s="13">
        <f>13</f>
        <v>13</v>
      </c>
      <c r="C7" s="13">
        <v>0</v>
      </c>
      <c r="D7" s="13">
        <f>2</f>
        <v>2</v>
      </c>
      <c r="E7" s="13">
        <v>1</v>
      </c>
    </row>
    <row r="8" spans="1:6" ht="24" x14ac:dyDescent="0.25">
      <c r="A8" s="12" t="s">
        <v>13</v>
      </c>
      <c r="B8" s="10">
        <f>7+5+4</f>
        <v>16</v>
      </c>
      <c r="C8" s="10">
        <v>0</v>
      </c>
      <c r="D8" s="10">
        <v>6</v>
      </c>
      <c r="E8" s="10">
        <v>3</v>
      </c>
    </row>
    <row r="9" spans="1:6" ht="24" x14ac:dyDescent="0.25">
      <c r="A9" s="12" t="s">
        <v>14</v>
      </c>
      <c r="B9" s="10">
        <v>13</v>
      </c>
      <c r="C9" s="10">
        <v>0</v>
      </c>
      <c r="D9" s="10">
        <v>0</v>
      </c>
      <c r="E9" s="10">
        <v>2</v>
      </c>
    </row>
    <row r="10" spans="1:6" ht="36" x14ac:dyDescent="0.25">
      <c r="A10" s="12" t="s">
        <v>15</v>
      </c>
      <c r="B10" s="10">
        <f>11+2+1</f>
        <v>14</v>
      </c>
      <c r="C10" s="10">
        <v>0</v>
      </c>
      <c r="D10" s="10">
        <f>1</f>
        <v>1</v>
      </c>
      <c r="E10" s="10">
        <f>2+1</f>
        <v>3</v>
      </c>
    </row>
    <row r="11" spans="1:6" ht="36" x14ac:dyDescent="0.25">
      <c r="A11" s="12" t="s">
        <v>16</v>
      </c>
      <c r="B11" s="10">
        <v>16</v>
      </c>
      <c r="C11" s="10">
        <v>0</v>
      </c>
      <c r="D11" s="10">
        <v>1</v>
      </c>
      <c r="E11" s="10">
        <v>1</v>
      </c>
    </row>
    <row r="12" spans="1:6" ht="48" x14ac:dyDescent="0.25">
      <c r="A12" s="12" t="s">
        <v>17</v>
      </c>
      <c r="B12" s="14">
        <v>2</v>
      </c>
      <c r="C12" s="14">
        <v>0</v>
      </c>
      <c r="D12" s="14">
        <v>0</v>
      </c>
      <c r="E12" s="14">
        <v>0</v>
      </c>
    </row>
    <row r="13" spans="1:6" ht="36" x14ac:dyDescent="0.25">
      <c r="A13" s="12" t="s">
        <v>18</v>
      </c>
      <c r="B13" s="14">
        <v>3</v>
      </c>
      <c r="C13" s="14">
        <v>0</v>
      </c>
      <c r="D13" s="14">
        <v>0</v>
      </c>
      <c r="E13" s="14">
        <v>0</v>
      </c>
    </row>
    <row r="14" spans="1:6" ht="36" x14ac:dyDescent="0.25">
      <c r="A14" s="12" t="s">
        <v>19</v>
      </c>
      <c r="B14" s="14">
        <v>6</v>
      </c>
      <c r="C14" s="14">
        <v>0</v>
      </c>
      <c r="D14" s="14">
        <v>0</v>
      </c>
      <c r="E14" s="14">
        <v>0</v>
      </c>
    </row>
    <row r="15" spans="1:6" ht="48" x14ac:dyDescent="0.25">
      <c r="A15" s="12" t="s">
        <v>20</v>
      </c>
      <c r="B15" s="14">
        <v>4</v>
      </c>
      <c r="C15" s="14">
        <v>0</v>
      </c>
      <c r="D15" s="14">
        <v>0</v>
      </c>
      <c r="E15" s="14">
        <v>0</v>
      </c>
    </row>
    <row r="16" spans="1:6" ht="36" x14ac:dyDescent="0.25">
      <c r="A16" s="12" t="s">
        <v>21</v>
      </c>
      <c r="B16" s="14">
        <v>3</v>
      </c>
      <c r="C16" s="14">
        <v>0</v>
      </c>
      <c r="D16" s="14">
        <v>0</v>
      </c>
      <c r="E16" s="14">
        <v>0</v>
      </c>
    </row>
    <row r="17" spans="1:6" ht="36" x14ac:dyDescent="0.25">
      <c r="A17" s="12" t="s">
        <v>22</v>
      </c>
      <c r="B17" s="14">
        <v>4</v>
      </c>
      <c r="C17" s="14">
        <v>0</v>
      </c>
      <c r="D17" s="14">
        <v>0</v>
      </c>
      <c r="E17" s="14">
        <v>0</v>
      </c>
    </row>
    <row r="18" spans="1:6" ht="36" x14ac:dyDescent="0.25">
      <c r="A18" s="12" t="s">
        <v>23</v>
      </c>
      <c r="B18" s="14">
        <v>4</v>
      </c>
      <c r="C18" s="14">
        <v>0</v>
      </c>
      <c r="D18" s="14">
        <v>0</v>
      </c>
      <c r="E18" s="14">
        <v>0</v>
      </c>
    </row>
    <row r="19" spans="1:6" ht="24" x14ac:dyDescent="0.25">
      <c r="A19" s="12" t="s">
        <v>24</v>
      </c>
      <c r="B19" s="14">
        <v>1</v>
      </c>
      <c r="C19" s="14">
        <v>0</v>
      </c>
      <c r="D19" s="14">
        <v>0</v>
      </c>
      <c r="E19" s="14">
        <v>0</v>
      </c>
    </row>
    <row r="20" spans="1:6" ht="36" x14ac:dyDescent="0.25">
      <c r="A20" s="12" t="s">
        <v>25</v>
      </c>
      <c r="B20" s="14">
        <v>7</v>
      </c>
      <c r="C20" s="14">
        <v>0</v>
      </c>
      <c r="D20" s="14">
        <v>0</v>
      </c>
      <c r="E20" s="14">
        <v>0</v>
      </c>
    </row>
    <row r="21" spans="1:6" ht="48" x14ac:dyDescent="0.25">
      <c r="A21" s="12" t="s">
        <v>26</v>
      </c>
      <c r="B21" s="14">
        <v>2</v>
      </c>
      <c r="C21" s="14">
        <v>0</v>
      </c>
      <c r="D21" s="14">
        <v>0</v>
      </c>
      <c r="E21" s="14">
        <v>0</v>
      </c>
    </row>
    <row r="22" spans="1:6" ht="24" x14ac:dyDescent="0.25">
      <c r="A22" s="12" t="s">
        <v>27</v>
      </c>
      <c r="B22" s="14">
        <v>3</v>
      </c>
      <c r="C22" s="14">
        <v>0</v>
      </c>
      <c r="D22" s="14">
        <v>0</v>
      </c>
      <c r="E22" s="14">
        <v>1</v>
      </c>
    </row>
    <row r="23" spans="1:6" ht="24" x14ac:dyDescent="0.25">
      <c r="A23" s="12" t="s">
        <v>28</v>
      </c>
      <c r="B23" s="14">
        <v>6</v>
      </c>
      <c r="C23" s="14">
        <v>0</v>
      </c>
      <c r="D23" s="14">
        <v>0</v>
      </c>
      <c r="E23" s="14">
        <v>0</v>
      </c>
    </row>
    <row r="24" spans="1:6" x14ac:dyDescent="0.25">
      <c r="A24" s="12" t="s">
        <v>29</v>
      </c>
      <c r="B24" s="14">
        <f>178</f>
        <v>178</v>
      </c>
      <c r="C24" s="14">
        <v>16</v>
      </c>
      <c r="D24" s="14">
        <v>7</v>
      </c>
      <c r="E24" s="14">
        <f>27+6</f>
        <v>33</v>
      </c>
      <c r="F24">
        <f>1</f>
        <v>1</v>
      </c>
    </row>
    <row r="25" spans="1:6" x14ac:dyDescent="0.25">
      <c r="A25" s="15" t="s">
        <v>90</v>
      </c>
      <c r="B25" s="16">
        <f t="shared" ref="B25:E25" si="0">SUM(B2:B24)</f>
        <v>343</v>
      </c>
      <c r="C25" s="16">
        <f t="shared" si="0"/>
        <v>17</v>
      </c>
      <c r="D25" s="16">
        <f t="shared" si="0"/>
        <v>21</v>
      </c>
      <c r="E25" s="16">
        <f t="shared" si="0"/>
        <v>46</v>
      </c>
      <c r="F25" s="19">
        <f>B25+C25+D25+E25</f>
        <v>427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5BFDF-0BDC-4D54-AD0F-45102D48A0D4}">
  <dimension ref="A1:P78"/>
  <sheetViews>
    <sheetView workbookViewId="0">
      <pane ySplit="1" topLeftCell="A32" activePane="bottomLeft" state="frozen"/>
      <selection pane="bottomLeft" activeCell="G73" sqref="G73"/>
    </sheetView>
  </sheetViews>
  <sheetFormatPr defaultRowHeight="15" x14ac:dyDescent="0.25"/>
  <cols>
    <col min="1" max="1" width="27.7109375" bestFit="1" customWidth="1"/>
    <col min="2" max="2" width="10.42578125" bestFit="1" customWidth="1"/>
    <col min="4" max="4" width="18.7109375" bestFit="1" customWidth="1"/>
    <col min="5" max="5" width="14.7109375" bestFit="1" customWidth="1"/>
    <col min="7" max="7" width="26.85546875" bestFit="1" customWidth="1"/>
    <col min="8" max="8" width="29.7109375" bestFit="1" customWidth="1"/>
    <col min="9" max="9" width="18.7109375" bestFit="1" customWidth="1"/>
    <col min="10" max="10" width="7.28515625" bestFit="1" customWidth="1"/>
    <col min="11" max="11" width="22.42578125" bestFit="1" customWidth="1"/>
  </cols>
  <sheetData>
    <row r="1" spans="1:12" x14ac:dyDescent="0.25">
      <c r="A1" s="1" t="s">
        <v>30</v>
      </c>
      <c r="B1" s="1" t="s">
        <v>1</v>
      </c>
      <c r="C1" s="1" t="s">
        <v>4</v>
      </c>
      <c r="D1" s="1" t="s">
        <v>2</v>
      </c>
      <c r="E1" s="1" t="s">
        <v>34</v>
      </c>
      <c r="F1" s="1" t="s">
        <v>5</v>
      </c>
      <c r="G1" s="1" t="s">
        <v>35</v>
      </c>
      <c r="H1" s="1" t="s">
        <v>36</v>
      </c>
      <c r="I1" s="1" t="s">
        <v>40</v>
      </c>
      <c r="J1" s="1" t="s">
        <v>3</v>
      </c>
      <c r="K1" s="1" t="s">
        <v>41</v>
      </c>
      <c r="L1" s="6" t="s">
        <v>84</v>
      </c>
    </row>
    <row r="2" spans="1:12" x14ac:dyDescent="0.25">
      <c r="A2" s="1" t="s">
        <v>42</v>
      </c>
      <c r="B2" s="2">
        <v>7</v>
      </c>
      <c r="C2" s="2">
        <v>8</v>
      </c>
      <c r="D2" s="3">
        <v>36</v>
      </c>
      <c r="E2" s="3">
        <v>0</v>
      </c>
      <c r="F2" s="3">
        <v>9</v>
      </c>
      <c r="G2" s="3">
        <v>1</v>
      </c>
      <c r="H2" s="3">
        <v>0</v>
      </c>
      <c r="I2" s="3">
        <v>0</v>
      </c>
      <c r="J2" s="3">
        <v>85</v>
      </c>
      <c r="K2" s="3">
        <v>1</v>
      </c>
    </row>
    <row r="3" spans="1:12" x14ac:dyDescent="0.25">
      <c r="A3" s="2" t="s">
        <v>43</v>
      </c>
      <c r="B3" s="2">
        <v>4</v>
      </c>
      <c r="C3" s="2"/>
      <c r="D3" s="3"/>
      <c r="E3" s="3">
        <v>0</v>
      </c>
      <c r="F3" s="3">
        <v>1</v>
      </c>
      <c r="G3" s="3"/>
      <c r="H3" s="3"/>
      <c r="I3" s="3"/>
      <c r="J3" s="3">
        <v>5</v>
      </c>
      <c r="K3" s="3"/>
    </row>
    <row r="4" spans="1:12" x14ac:dyDescent="0.25">
      <c r="A4" s="2" t="s">
        <v>44</v>
      </c>
      <c r="B4" s="2">
        <v>6</v>
      </c>
      <c r="C4" s="2"/>
      <c r="D4" s="3">
        <v>2</v>
      </c>
      <c r="E4" s="3">
        <v>0</v>
      </c>
      <c r="F4" s="3">
        <v>2</v>
      </c>
      <c r="G4" s="3">
        <v>3</v>
      </c>
      <c r="H4" s="3"/>
      <c r="I4" s="3"/>
      <c r="J4" s="3">
        <v>13</v>
      </c>
      <c r="K4" s="3"/>
    </row>
    <row r="5" spans="1:12" x14ac:dyDescent="0.25">
      <c r="A5" s="1" t="s">
        <v>45</v>
      </c>
      <c r="B5" s="2">
        <v>5</v>
      </c>
      <c r="C5" s="2">
        <v>1</v>
      </c>
      <c r="D5" s="3">
        <v>17</v>
      </c>
      <c r="E5" s="3"/>
      <c r="F5" s="3">
        <v>2</v>
      </c>
      <c r="G5" s="3">
        <v>2</v>
      </c>
      <c r="H5" s="3">
        <v>0</v>
      </c>
      <c r="I5" s="3">
        <v>2</v>
      </c>
      <c r="J5" s="3">
        <v>40</v>
      </c>
      <c r="K5" s="3">
        <v>1</v>
      </c>
    </row>
    <row r="6" spans="1:12" x14ac:dyDescent="0.25">
      <c r="A6" s="2" t="s">
        <v>46</v>
      </c>
      <c r="B6" s="2">
        <v>7</v>
      </c>
      <c r="C6" s="2">
        <v>1</v>
      </c>
      <c r="D6" s="3">
        <v>1</v>
      </c>
      <c r="E6" s="3">
        <v>0</v>
      </c>
      <c r="F6" s="3">
        <v>3</v>
      </c>
      <c r="G6" s="3">
        <v>0</v>
      </c>
      <c r="H6" s="3">
        <v>0</v>
      </c>
      <c r="I6" s="3">
        <v>2</v>
      </c>
      <c r="J6" s="3">
        <v>8</v>
      </c>
      <c r="K6" s="3">
        <v>0</v>
      </c>
    </row>
    <row r="7" spans="1:12" x14ac:dyDescent="0.25">
      <c r="A7" s="2" t="s">
        <v>47</v>
      </c>
      <c r="B7" s="2">
        <v>2</v>
      </c>
      <c r="C7" s="2">
        <v>3</v>
      </c>
      <c r="D7" s="3">
        <v>1</v>
      </c>
      <c r="E7" s="3">
        <v>0</v>
      </c>
      <c r="F7" s="3">
        <v>13</v>
      </c>
      <c r="G7" s="3">
        <v>1</v>
      </c>
      <c r="H7" s="3">
        <v>0</v>
      </c>
      <c r="I7" s="3">
        <v>4</v>
      </c>
      <c r="J7" s="3">
        <v>4</v>
      </c>
      <c r="K7" s="3">
        <v>0</v>
      </c>
    </row>
    <row r="8" spans="1:12" x14ac:dyDescent="0.25">
      <c r="A8" s="1" t="s">
        <v>48</v>
      </c>
      <c r="B8" s="2">
        <v>10</v>
      </c>
      <c r="C8" s="2">
        <v>2</v>
      </c>
      <c r="D8" s="3">
        <v>14</v>
      </c>
      <c r="E8" s="3"/>
      <c r="F8" s="3">
        <v>9</v>
      </c>
      <c r="G8" s="3">
        <v>3</v>
      </c>
      <c r="H8" s="3">
        <v>0</v>
      </c>
      <c r="I8" s="3">
        <v>1</v>
      </c>
      <c r="J8" s="3">
        <v>44</v>
      </c>
      <c r="K8" s="3">
        <v>1</v>
      </c>
    </row>
    <row r="9" spans="1:12" x14ac:dyDescent="0.25">
      <c r="A9" s="2" t="s">
        <v>49</v>
      </c>
      <c r="B9" s="2">
        <v>0</v>
      </c>
      <c r="C9" s="2">
        <v>0</v>
      </c>
      <c r="D9" s="3">
        <v>0</v>
      </c>
      <c r="E9" s="3">
        <v>0</v>
      </c>
      <c r="F9" s="3">
        <v>2</v>
      </c>
      <c r="G9" s="3">
        <v>1</v>
      </c>
      <c r="H9" s="3">
        <v>0</v>
      </c>
      <c r="I9" s="3">
        <v>1</v>
      </c>
      <c r="J9" s="3">
        <v>0</v>
      </c>
      <c r="K9" s="3">
        <v>0</v>
      </c>
    </row>
    <row r="10" spans="1:12" x14ac:dyDescent="0.25">
      <c r="A10" s="2" t="s">
        <v>50</v>
      </c>
      <c r="B10" s="2">
        <v>2</v>
      </c>
      <c r="C10" s="2">
        <v>0</v>
      </c>
      <c r="D10" s="3">
        <v>0</v>
      </c>
      <c r="E10" s="3">
        <v>0</v>
      </c>
      <c r="F10" s="3">
        <v>2</v>
      </c>
      <c r="G10" s="3">
        <v>1</v>
      </c>
      <c r="H10" s="3">
        <v>0</v>
      </c>
      <c r="I10" s="3">
        <v>0</v>
      </c>
      <c r="J10" s="3">
        <v>3</v>
      </c>
      <c r="K10" s="3">
        <v>0</v>
      </c>
    </row>
    <row r="11" spans="1:12" x14ac:dyDescent="0.25">
      <c r="A11" s="1" t="s">
        <v>51</v>
      </c>
      <c r="B11" s="2">
        <v>11</v>
      </c>
      <c r="C11" s="2">
        <v>11</v>
      </c>
      <c r="D11" s="3">
        <v>16</v>
      </c>
      <c r="E11" s="3">
        <v>0</v>
      </c>
      <c r="F11" s="3">
        <v>4</v>
      </c>
      <c r="G11" s="3">
        <v>2</v>
      </c>
      <c r="H11" s="3">
        <v>0</v>
      </c>
      <c r="I11" s="3">
        <v>0</v>
      </c>
      <c r="J11" s="3">
        <v>50</v>
      </c>
      <c r="K11" s="3">
        <v>1</v>
      </c>
    </row>
    <row r="12" spans="1:12" x14ac:dyDescent="0.25">
      <c r="A12" s="2" t="s">
        <v>52</v>
      </c>
      <c r="B12" s="2">
        <v>10</v>
      </c>
      <c r="C12" s="2">
        <v>0</v>
      </c>
      <c r="D12" s="3">
        <v>1</v>
      </c>
      <c r="E12" s="3">
        <v>0</v>
      </c>
      <c r="F12" s="3">
        <v>3</v>
      </c>
      <c r="G12" s="3">
        <v>1</v>
      </c>
      <c r="H12" s="3">
        <v>0</v>
      </c>
      <c r="I12" s="3">
        <v>0</v>
      </c>
      <c r="J12" s="3">
        <v>21</v>
      </c>
      <c r="K12" s="3">
        <v>0</v>
      </c>
    </row>
    <row r="13" spans="1:12" x14ac:dyDescent="0.25">
      <c r="A13" s="2" t="s">
        <v>49</v>
      </c>
      <c r="B13" s="2">
        <v>1</v>
      </c>
      <c r="C13" s="2">
        <v>0</v>
      </c>
      <c r="D13" s="3">
        <v>2</v>
      </c>
      <c r="E13" s="3">
        <v>0</v>
      </c>
      <c r="F13" s="3">
        <v>1</v>
      </c>
      <c r="G13" s="3">
        <v>1</v>
      </c>
      <c r="H13" s="3">
        <v>0</v>
      </c>
      <c r="I13" s="3">
        <v>0</v>
      </c>
      <c r="J13" s="3">
        <v>6</v>
      </c>
      <c r="K13" s="3">
        <v>0</v>
      </c>
    </row>
    <row r="14" spans="1:12" x14ac:dyDescent="0.25">
      <c r="A14" s="2" t="s">
        <v>50</v>
      </c>
      <c r="B14" s="2">
        <v>1</v>
      </c>
      <c r="C14" s="2">
        <v>0</v>
      </c>
      <c r="D14" s="3">
        <v>7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16</v>
      </c>
      <c r="K14" s="3">
        <v>0</v>
      </c>
    </row>
    <row r="15" spans="1:12" x14ac:dyDescent="0.25">
      <c r="A15" s="2" t="s">
        <v>53</v>
      </c>
      <c r="B15" s="2">
        <v>66</v>
      </c>
      <c r="C15" s="2">
        <v>2</v>
      </c>
      <c r="D15" s="3">
        <v>1</v>
      </c>
      <c r="E15" s="3">
        <v>0</v>
      </c>
      <c r="F15" s="3">
        <v>1</v>
      </c>
      <c r="G15" s="3">
        <v>13</v>
      </c>
      <c r="H15" s="3">
        <v>0</v>
      </c>
      <c r="I15" s="3">
        <v>0</v>
      </c>
      <c r="J15" s="3">
        <v>70</v>
      </c>
      <c r="K15" s="3">
        <v>0</v>
      </c>
    </row>
    <row r="16" spans="1:12" x14ac:dyDescent="0.25">
      <c r="A16" s="2" t="s">
        <v>54</v>
      </c>
      <c r="B16" s="2">
        <v>15</v>
      </c>
      <c r="C16" s="2">
        <v>0</v>
      </c>
      <c r="D16" s="3">
        <v>10</v>
      </c>
      <c r="E16" s="3">
        <v>0</v>
      </c>
      <c r="F16" s="3">
        <v>7</v>
      </c>
      <c r="G16" s="3">
        <v>7</v>
      </c>
      <c r="H16" s="3">
        <v>0</v>
      </c>
      <c r="I16" s="3">
        <v>0</v>
      </c>
      <c r="J16" s="3">
        <v>34</v>
      </c>
      <c r="K16" s="3">
        <v>0</v>
      </c>
    </row>
    <row r="17" spans="1:11" x14ac:dyDescent="0.25">
      <c r="A17" s="1" t="s">
        <v>55</v>
      </c>
      <c r="B17" s="2">
        <v>41</v>
      </c>
      <c r="C17" s="2">
        <v>3</v>
      </c>
      <c r="D17" s="3">
        <v>29</v>
      </c>
      <c r="E17" s="3">
        <v>0</v>
      </c>
      <c r="F17" s="3">
        <v>12</v>
      </c>
      <c r="G17" s="3">
        <v>7</v>
      </c>
      <c r="H17" s="3">
        <v>0</v>
      </c>
      <c r="I17" s="3">
        <v>3</v>
      </c>
      <c r="J17" s="3">
        <v>120</v>
      </c>
      <c r="K17" s="3">
        <v>2</v>
      </c>
    </row>
    <row r="18" spans="1:11" x14ac:dyDescent="0.25">
      <c r="A18" s="2" t="s">
        <v>49</v>
      </c>
      <c r="B18" s="2">
        <v>1</v>
      </c>
      <c r="C18" s="2">
        <v>0</v>
      </c>
      <c r="D18" s="3">
        <v>0</v>
      </c>
      <c r="E18" s="3">
        <v>0</v>
      </c>
      <c r="F18" s="3">
        <v>1</v>
      </c>
      <c r="G18" s="3">
        <v>1</v>
      </c>
      <c r="H18" s="3">
        <v>0</v>
      </c>
      <c r="I18" s="3">
        <v>0</v>
      </c>
      <c r="J18" s="3">
        <v>1</v>
      </c>
      <c r="K18" s="3">
        <v>0</v>
      </c>
    </row>
    <row r="19" spans="1:11" x14ac:dyDescent="0.25">
      <c r="A19" s="2" t="s">
        <v>50</v>
      </c>
      <c r="B19" s="2">
        <v>3</v>
      </c>
      <c r="C19" s="2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4</v>
      </c>
      <c r="K19" s="3">
        <v>0</v>
      </c>
    </row>
    <row r="20" spans="1:11" x14ac:dyDescent="0.25">
      <c r="A20" s="1" t="s">
        <v>56</v>
      </c>
      <c r="B20" s="2">
        <v>3</v>
      </c>
      <c r="C20" s="2">
        <v>3</v>
      </c>
      <c r="D20" s="3">
        <v>11</v>
      </c>
      <c r="E20" s="3">
        <v>0</v>
      </c>
      <c r="F20" s="3">
        <v>3</v>
      </c>
      <c r="G20" s="3">
        <v>2</v>
      </c>
      <c r="H20" s="3">
        <v>0</v>
      </c>
      <c r="I20" s="3">
        <v>1</v>
      </c>
      <c r="J20" s="3">
        <v>28</v>
      </c>
      <c r="K20" s="3">
        <v>1</v>
      </c>
    </row>
    <row r="21" spans="1:11" x14ac:dyDescent="0.25">
      <c r="A21" s="2" t="s">
        <v>49</v>
      </c>
      <c r="B21" s="2">
        <v>2</v>
      </c>
      <c r="C21" s="2">
        <v>0</v>
      </c>
      <c r="D21" s="3">
        <v>0</v>
      </c>
      <c r="E21" s="3">
        <v>0</v>
      </c>
      <c r="F21" s="3">
        <v>2</v>
      </c>
      <c r="G21" s="3">
        <v>2</v>
      </c>
      <c r="H21" s="3">
        <v>0</v>
      </c>
      <c r="I21" s="3">
        <v>0</v>
      </c>
      <c r="J21" s="3">
        <v>4</v>
      </c>
      <c r="K21" s="3">
        <v>0</v>
      </c>
    </row>
    <row r="22" spans="1:11" x14ac:dyDescent="0.25">
      <c r="A22" s="2" t="s">
        <v>50</v>
      </c>
      <c r="B22" s="2">
        <v>3</v>
      </c>
      <c r="C22" s="2">
        <v>0</v>
      </c>
      <c r="D22" s="3">
        <v>0</v>
      </c>
      <c r="E22" s="3">
        <v>0</v>
      </c>
      <c r="F22" s="3">
        <v>0</v>
      </c>
      <c r="G22" s="3">
        <v>1</v>
      </c>
      <c r="H22" s="3">
        <v>0</v>
      </c>
      <c r="I22" s="3">
        <v>0</v>
      </c>
      <c r="J22" s="3">
        <v>4</v>
      </c>
      <c r="K22" s="3">
        <v>0</v>
      </c>
    </row>
    <row r="23" spans="1:11" x14ac:dyDescent="0.25">
      <c r="A23" s="1" t="s">
        <v>57</v>
      </c>
      <c r="B23" s="2">
        <v>19</v>
      </c>
      <c r="C23" s="2">
        <v>6</v>
      </c>
      <c r="D23" s="3">
        <v>22</v>
      </c>
      <c r="E23" s="3">
        <v>0</v>
      </c>
      <c r="F23" s="3">
        <v>6</v>
      </c>
      <c r="G23" s="3">
        <v>6</v>
      </c>
      <c r="H23" s="3">
        <v>0</v>
      </c>
      <c r="I23" s="3">
        <v>0</v>
      </c>
      <c r="J23" s="3">
        <v>75</v>
      </c>
      <c r="K23" s="3">
        <v>1</v>
      </c>
    </row>
    <row r="24" spans="1:11" x14ac:dyDescent="0.25">
      <c r="A24" s="2" t="s">
        <v>49</v>
      </c>
      <c r="B24" s="2">
        <v>1</v>
      </c>
      <c r="C24" s="2">
        <v>0</v>
      </c>
      <c r="D24" s="3">
        <v>1</v>
      </c>
      <c r="E24" s="3">
        <v>0</v>
      </c>
      <c r="F24" s="3">
        <v>3</v>
      </c>
      <c r="G24" s="3">
        <v>1</v>
      </c>
      <c r="H24" s="3">
        <v>0</v>
      </c>
      <c r="I24" s="3">
        <v>0</v>
      </c>
      <c r="J24" s="3">
        <v>2</v>
      </c>
      <c r="K24" s="3">
        <v>0</v>
      </c>
    </row>
    <row r="25" spans="1:11" x14ac:dyDescent="0.25">
      <c r="A25" s="4" t="s">
        <v>50</v>
      </c>
      <c r="B25" s="4">
        <v>2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6</v>
      </c>
      <c r="K25" s="4">
        <v>0</v>
      </c>
    </row>
    <row r="26" spans="1:11" x14ac:dyDescent="0.25">
      <c r="A26" s="6" t="s">
        <v>58</v>
      </c>
      <c r="B26" s="4">
        <v>35</v>
      </c>
      <c r="C26" s="4">
        <v>14</v>
      </c>
      <c r="D26" s="4">
        <v>60</v>
      </c>
      <c r="E26" s="4">
        <v>0</v>
      </c>
      <c r="F26" s="4">
        <v>22</v>
      </c>
      <c r="G26" s="4">
        <v>23</v>
      </c>
      <c r="H26" s="4">
        <v>0</v>
      </c>
      <c r="I26" s="4">
        <v>4</v>
      </c>
      <c r="J26" s="4">
        <v>161</v>
      </c>
      <c r="K26" s="4">
        <v>1</v>
      </c>
    </row>
    <row r="27" spans="1:11" x14ac:dyDescent="0.25">
      <c r="A27" s="4" t="s">
        <v>49</v>
      </c>
      <c r="B27" s="4">
        <v>4</v>
      </c>
      <c r="C27" s="4">
        <v>1</v>
      </c>
      <c r="D27" s="4">
        <v>1</v>
      </c>
      <c r="E27" s="4">
        <v>0</v>
      </c>
      <c r="F27" s="4">
        <v>2</v>
      </c>
      <c r="G27" s="4">
        <v>0</v>
      </c>
      <c r="H27" s="4">
        <v>0</v>
      </c>
      <c r="I27" s="4">
        <v>0</v>
      </c>
      <c r="J27" s="4">
        <v>5</v>
      </c>
      <c r="K27" s="4">
        <v>0</v>
      </c>
    </row>
    <row r="28" spans="1:11" x14ac:dyDescent="0.25">
      <c r="A28" s="4" t="s">
        <v>50</v>
      </c>
      <c r="B28" s="5">
        <v>7</v>
      </c>
      <c r="C28" s="5">
        <v>0</v>
      </c>
      <c r="D28" s="5">
        <v>0</v>
      </c>
      <c r="E28" s="4">
        <v>0</v>
      </c>
      <c r="F28" s="5">
        <v>2</v>
      </c>
      <c r="G28" s="5">
        <v>2</v>
      </c>
      <c r="H28" s="4">
        <v>0</v>
      </c>
      <c r="I28" s="5">
        <v>0</v>
      </c>
      <c r="J28" s="5">
        <v>9</v>
      </c>
      <c r="K28" s="5">
        <v>0</v>
      </c>
    </row>
    <row r="29" spans="1:11" x14ac:dyDescent="0.25">
      <c r="A29" s="4" t="s">
        <v>59</v>
      </c>
      <c r="B29" s="5">
        <v>19</v>
      </c>
      <c r="C29" s="5">
        <v>4</v>
      </c>
      <c r="D29" s="5">
        <v>34</v>
      </c>
      <c r="E29" s="4">
        <v>0</v>
      </c>
      <c r="F29" s="5">
        <v>12</v>
      </c>
      <c r="G29" s="5">
        <v>13</v>
      </c>
      <c r="H29" s="4">
        <v>1</v>
      </c>
      <c r="I29" s="5">
        <v>8</v>
      </c>
      <c r="J29" s="5">
        <v>92</v>
      </c>
      <c r="K29" s="5">
        <v>1</v>
      </c>
    </row>
    <row r="30" spans="1:11" x14ac:dyDescent="0.25">
      <c r="A30" s="4" t="s">
        <v>49</v>
      </c>
      <c r="B30" s="5">
        <v>2</v>
      </c>
      <c r="C30" s="5">
        <v>0</v>
      </c>
      <c r="D30" s="5">
        <v>0</v>
      </c>
      <c r="E30" s="4">
        <v>0</v>
      </c>
      <c r="F30" s="5">
        <v>0</v>
      </c>
      <c r="G30" s="5">
        <v>0</v>
      </c>
      <c r="H30" s="4">
        <v>0</v>
      </c>
      <c r="I30" s="5">
        <v>0</v>
      </c>
      <c r="J30" s="5">
        <v>2</v>
      </c>
      <c r="K30" s="5">
        <v>0</v>
      </c>
    </row>
    <row r="31" spans="1:11" x14ac:dyDescent="0.25">
      <c r="A31" s="4" t="s">
        <v>50</v>
      </c>
      <c r="B31" s="5">
        <v>7</v>
      </c>
      <c r="C31" s="5">
        <v>0</v>
      </c>
      <c r="D31" s="5">
        <v>0</v>
      </c>
      <c r="E31" s="4">
        <v>0</v>
      </c>
      <c r="F31" s="5">
        <v>1</v>
      </c>
      <c r="G31" s="5">
        <v>1</v>
      </c>
      <c r="H31" s="5">
        <v>0</v>
      </c>
      <c r="I31" s="5">
        <v>1</v>
      </c>
      <c r="J31" s="5">
        <v>6</v>
      </c>
      <c r="K31" s="5">
        <v>0</v>
      </c>
    </row>
    <row r="32" spans="1:11" x14ac:dyDescent="0.25">
      <c r="A32" s="4" t="s">
        <v>60</v>
      </c>
      <c r="B32" s="5">
        <v>66</v>
      </c>
      <c r="C32" s="5">
        <v>58</v>
      </c>
      <c r="D32" s="5">
        <v>45</v>
      </c>
      <c r="E32" s="4">
        <v>0</v>
      </c>
      <c r="F32" s="5">
        <v>8</v>
      </c>
      <c r="G32" s="5">
        <v>11</v>
      </c>
      <c r="H32" s="5">
        <v>0</v>
      </c>
      <c r="I32" s="5">
        <v>5</v>
      </c>
      <c r="J32" s="5">
        <v>183</v>
      </c>
      <c r="K32" s="5">
        <v>7</v>
      </c>
    </row>
    <row r="33" spans="1:11" x14ac:dyDescent="0.25">
      <c r="A33" s="4" t="s">
        <v>49</v>
      </c>
      <c r="B33" s="5">
        <v>5</v>
      </c>
      <c r="C33" s="5">
        <v>2</v>
      </c>
      <c r="D33" s="5">
        <v>1</v>
      </c>
      <c r="E33" s="4">
        <v>0</v>
      </c>
      <c r="F33" s="5">
        <v>4</v>
      </c>
      <c r="G33" s="5">
        <v>0</v>
      </c>
      <c r="H33" s="5">
        <v>0</v>
      </c>
      <c r="I33" s="5">
        <v>1</v>
      </c>
      <c r="J33" s="5">
        <v>12</v>
      </c>
      <c r="K33" s="5">
        <v>0</v>
      </c>
    </row>
    <row r="34" spans="1:11" x14ac:dyDescent="0.25">
      <c r="A34" s="4" t="s">
        <v>50</v>
      </c>
      <c r="B34" s="5">
        <v>1</v>
      </c>
      <c r="C34" s="5">
        <v>1</v>
      </c>
      <c r="D34" s="5">
        <v>6</v>
      </c>
      <c r="E34" s="4">
        <v>1</v>
      </c>
      <c r="F34" s="5">
        <v>0</v>
      </c>
      <c r="G34" s="5">
        <v>1</v>
      </c>
      <c r="H34" s="5">
        <v>0</v>
      </c>
      <c r="I34" s="5">
        <v>0</v>
      </c>
      <c r="J34" s="5">
        <v>15</v>
      </c>
      <c r="K34" s="5">
        <v>0</v>
      </c>
    </row>
    <row r="35" spans="1:11" x14ac:dyDescent="0.25">
      <c r="A35" s="6" t="s">
        <v>61</v>
      </c>
      <c r="B35" s="5">
        <v>1</v>
      </c>
      <c r="C35" s="5">
        <v>5</v>
      </c>
      <c r="D35" s="5">
        <v>7</v>
      </c>
      <c r="E35" s="4">
        <v>0</v>
      </c>
      <c r="F35" s="5">
        <v>0</v>
      </c>
      <c r="G35" s="5">
        <v>2</v>
      </c>
      <c r="H35" s="5">
        <v>0</v>
      </c>
      <c r="I35" s="5">
        <v>0</v>
      </c>
      <c r="J35" s="5">
        <v>16</v>
      </c>
      <c r="K35" s="5">
        <v>0</v>
      </c>
    </row>
    <row r="36" spans="1:11" x14ac:dyDescent="0.25">
      <c r="A36" s="6" t="s">
        <v>62</v>
      </c>
      <c r="B36" s="5">
        <v>88</v>
      </c>
      <c r="C36" s="5">
        <v>15</v>
      </c>
      <c r="D36" s="5">
        <v>28</v>
      </c>
      <c r="E36" s="4">
        <v>0</v>
      </c>
      <c r="F36" s="5">
        <v>10</v>
      </c>
      <c r="G36" s="5">
        <v>12</v>
      </c>
      <c r="H36" s="5">
        <v>0</v>
      </c>
      <c r="I36" s="5">
        <v>4</v>
      </c>
      <c r="J36" s="5">
        <v>161</v>
      </c>
      <c r="K36" s="5">
        <v>1</v>
      </c>
    </row>
    <row r="37" spans="1:11" x14ac:dyDescent="0.25">
      <c r="A37" s="4" t="s">
        <v>50</v>
      </c>
      <c r="B37" s="5">
        <v>1</v>
      </c>
      <c r="C37" s="5">
        <v>0</v>
      </c>
      <c r="D37" s="5">
        <v>0</v>
      </c>
      <c r="E37" s="4">
        <v>0</v>
      </c>
      <c r="F37" s="5">
        <v>0</v>
      </c>
      <c r="G37" s="5">
        <v>0</v>
      </c>
      <c r="H37" s="5">
        <v>0</v>
      </c>
      <c r="I37" s="5">
        <v>0</v>
      </c>
      <c r="J37" s="5">
        <v>1</v>
      </c>
      <c r="K37" s="5">
        <v>0</v>
      </c>
    </row>
    <row r="38" spans="1:11" x14ac:dyDescent="0.25">
      <c r="A38" s="6" t="s">
        <v>63</v>
      </c>
      <c r="B38" s="5">
        <v>15</v>
      </c>
      <c r="C38" s="5">
        <v>24</v>
      </c>
      <c r="D38" s="5">
        <v>16</v>
      </c>
      <c r="E38" s="4">
        <v>0</v>
      </c>
      <c r="F38" s="5">
        <v>8</v>
      </c>
      <c r="G38" s="5">
        <v>3</v>
      </c>
      <c r="H38" s="5">
        <v>0</v>
      </c>
      <c r="I38" s="5">
        <v>0</v>
      </c>
      <c r="J38" s="5">
        <v>56</v>
      </c>
      <c r="K38" s="5">
        <v>1</v>
      </c>
    </row>
    <row r="39" spans="1:11" x14ac:dyDescent="0.25">
      <c r="A39" s="6" t="s">
        <v>64</v>
      </c>
      <c r="B39" s="5">
        <v>10</v>
      </c>
      <c r="C39" s="5">
        <v>57</v>
      </c>
      <c r="D39" s="5">
        <v>53</v>
      </c>
      <c r="E39" s="4">
        <v>0</v>
      </c>
      <c r="F39" s="5">
        <v>6</v>
      </c>
      <c r="G39" s="5">
        <v>8</v>
      </c>
      <c r="H39" s="5">
        <v>0</v>
      </c>
      <c r="I39" s="5">
        <v>1</v>
      </c>
      <c r="J39" s="5">
        <v>97</v>
      </c>
      <c r="K39" s="5">
        <v>0</v>
      </c>
    </row>
    <row r="40" spans="1:11" x14ac:dyDescent="0.25">
      <c r="A40" s="4" t="s">
        <v>65</v>
      </c>
      <c r="B40" s="5">
        <v>1</v>
      </c>
      <c r="C40" s="5">
        <v>0</v>
      </c>
      <c r="D40" s="5">
        <v>0</v>
      </c>
      <c r="E40" s="4">
        <v>0</v>
      </c>
      <c r="F40" s="5">
        <v>0</v>
      </c>
      <c r="G40" s="5">
        <v>0</v>
      </c>
      <c r="H40" s="5">
        <v>0</v>
      </c>
      <c r="I40" s="5">
        <v>0</v>
      </c>
      <c r="J40" s="5">
        <v>2</v>
      </c>
      <c r="K40" s="5">
        <v>0</v>
      </c>
    </row>
    <row r="41" spans="1:11" x14ac:dyDescent="0.25">
      <c r="A41" s="4" t="s">
        <v>66</v>
      </c>
      <c r="B41" s="5">
        <v>12</v>
      </c>
      <c r="C41" s="5">
        <v>24</v>
      </c>
      <c r="D41" s="5">
        <v>19</v>
      </c>
      <c r="E41" s="4">
        <v>0</v>
      </c>
      <c r="F41" s="5">
        <v>9</v>
      </c>
      <c r="G41" s="5">
        <v>1</v>
      </c>
      <c r="H41" s="5">
        <v>0</v>
      </c>
      <c r="I41" s="5">
        <v>1</v>
      </c>
      <c r="J41" s="5">
        <v>39</v>
      </c>
      <c r="K41" s="5">
        <v>1</v>
      </c>
    </row>
    <row r="42" spans="1:11" x14ac:dyDescent="0.25">
      <c r="A42" s="4" t="s">
        <v>67</v>
      </c>
      <c r="B42" s="5">
        <v>4</v>
      </c>
      <c r="C42" s="5">
        <v>19</v>
      </c>
      <c r="D42" s="5">
        <v>9</v>
      </c>
      <c r="E42" s="4">
        <v>0</v>
      </c>
      <c r="F42" s="5">
        <v>1</v>
      </c>
      <c r="G42" s="5">
        <v>4</v>
      </c>
      <c r="H42" s="5">
        <v>0</v>
      </c>
      <c r="I42" s="5">
        <v>1</v>
      </c>
      <c r="J42" s="5">
        <v>23</v>
      </c>
      <c r="K42" s="5">
        <v>0</v>
      </c>
    </row>
    <row r="43" spans="1:11" x14ac:dyDescent="0.25">
      <c r="A43" s="4" t="s">
        <v>68</v>
      </c>
      <c r="B43" s="5">
        <v>0</v>
      </c>
      <c r="C43" s="5">
        <v>0</v>
      </c>
      <c r="D43" s="5">
        <v>8</v>
      </c>
      <c r="E43" s="4">
        <v>0</v>
      </c>
      <c r="F43" s="5">
        <v>1</v>
      </c>
      <c r="G43" s="5">
        <v>1</v>
      </c>
      <c r="H43" s="5">
        <v>0</v>
      </c>
      <c r="I43" s="5">
        <v>0</v>
      </c>
      <c r="J43" s="5">
        <v>16</v>
      </c>
      <c r="K43" s="5">
        <v>0</v>
      </c>
    </row>
    <row r="44" spans="1:11" x14ac:dyDescent="0.25">
      <c r="A44" s="4" t="s">
        <v>69</v>
      </c>
      <c r="B44" s="5">
        <v>8</v>
      </c>
      <c r="C44" s="5">
        <v>5</v>
      </c>
      <c r="D44" s="5">
        <v>13</v>
      </c>
      <c r="E44" s="4">
        <v>0</v>
      </c>
      <c r="F44" s="5">
        <v>3</v>
      </c>
      <c r="G44" s="5">
        <v>3</v>
      </c>
      <c r="H44" s="5">
        <v>0</v>
      </c>
      <c r="I44" s="5">
        <v>1</v>
      </c>
      <c r="J44" s="5">
        <v>36</v>
      </c>
      <c r="K44" s="5">
        <v>0</v>
      </c>
    </row>
    <row r="45" spans="1:11" x14ac:dyDescent="0.25">
      <c r="A45" s="6" t="s">
        <v>70</v>
      </c>
      <c r="B45" s="5">
        <v>9</v>
      </c>
      <c r="C45" s="5">
        <v>13</v>
      </c>
      <c r="D45" s="5">
        <v>30</v>
      </c>
      <c r="E45" s="4">
        <v>0</v>
      </c>
      <c r="F45" s="5">
        <v>2</v>
      </c>
      <c r="G45" s="5">
        <v>4</v>
      </c>
      <c r="H45" s="5">
        <v>0</v>
      </c>
      <c r="I45" s="5">
        <v>0</v>
      </c>
      <c r="J45" s="5">
        <v>84</v>
      </c>
      <c r="K45" s="5">
        <v>1</v>
      </c>
    </row>
    <row r="46" spans="1:11" x14ac:dyDescent="0.25">
      <c r="A46" s="4" t="s">
        <v>71</v>
      </c>
      <c r="B46" s="5">
        <v>0</v>
      </c>
      <c r="C46" s="5">
        <v>10</v>
      </c>
      <c r="D46" s="5">
        <v>10</v>
      </c>
      <c r="E46" s="4">
        <v>0</v>
      </c>
      <c r="F46" s="5">
        <v>2</v>
      </c>
      <c r="G46" s="5">
        <v>2</v>
      </c>
      <c r="H46" s="5">
        <v>0</v>
      </c>
      <c r="I46" s="5">
        <v>0</v>
      </c>
      <c r="J46" s="5">
        <v>20</v>
      </c>
      <c r="K46" s="5">
        <v>1</v>
      </c>
    </row>
    <row r="47" spans="1:11" x14ac:dyDescent="0.25">
      <c r="A47" s="4" t="s">
        <v>72</v>
      </c>
      <c r="B47" s="5">
        <v>0</v>
      </c>
      <c r="C47" s="5">
        <v>7</v>
      </c>
      <c r="D47" s="5">
        <v>7</v>
      </c>
      <c r="E47" s="4">
        <v>0</v>
      </c>
      <c r="F47" s="5">
        <v>1</v>
      </c>
      <c r="G47" s="5">
        <v>0</v>
      </c>
      <c r="H47" s="5">
        <v>0</v>
      </c>
      <c r="I47" s="5">
        <v>1</v>
      </c>
      <c r="J47" s="5">
        <v>14</v>
      </c>
      <c r="K47" s="5">
        <v>0</v>
      </c>
    </row>
    <row r="48" spans="1:11" x14ac:dyDescent="0.25">
      <c r="A48" s="4" t="s">
        <v>73</v>
      </c>
      <c r="B48" s="5">
        <v>110</v>
      </c>
      <c r="C48" s="5">
        <v>30</v>
      </c>
      <c r="D48" s="5">
        <v>11</v>
      </c>
      <c r="E48" s="4">
        <v>0</v>
      </c>
      <c r="F48" s="5">
        <v>28</v>
      </c>
      <c r="G48" s="5">
        <v>14</v>
      </c>
      <c r="H48" s="5">
        <v>0</v>
      </c>
      <c r="I48" s="5">
        <v>6</v>
      </c>
      <c r="J48" s="5">
        <v>136</v>
      </c>
      <c r="K48" s="5">
        <v>4</v>
      </c>
    </row>
    <row r="49" spans="1:16" x14ac:dyDescent="0.25">
      <c r="A49" s="4" t="s">
        <v>74</v>
      </c>
      <c r="B49" s="5">
        <v>6</v>
      </c>
      <c r="C49" s="5">
        <v>1</v>
      </c>
      <c r="D49" s="5">
        <v>5</v>
      </c>
      <c r="E49" s="4">
        <v>0</v>
      </c>
      <c r="F49" s="5">
        <v>2</v>
      </c>
      <c r="G49" s="5">
        <v>1</v>
      </c>
      <c r="H49" s="5">
        <v>0</v>
      </c>
      <c r="I49" s="5">
        <v>1</v>
      </c>
      <c r="J49" s="5">
        <v>20</v>
      </c>
      <c r="K49" s="5">
        <v>1</v>
      </c>
    </row>
    <row r="50" spans="1:16" x14ac:dyDescent="0.25">
      <c r="A50" s="6" t="s">
        <v>75</v>
      </c>
      <c r="B50" s="5">
        <v>77</v>
      </c>
      <c r="C50" s="5">
        <v>13</v>
      </c>
      <c r="D50" s="5">
        <v>16</v>
      </c>
      <c r="E50" s="4">
        <v>0</v>
      </c>
      <c r="F50" s="5">
        <v>7</v>
      </c>
      <c r="G50" s="5">
        <v>3</v>
      </c>
      <c r="H50" s="5">
        <v>0</v>
      </c>
      <c r="I50" s="5">
        <v>1</v>
      </c>
      <c r="J50" s="5">
        <v>65</v>
      </c>
      <c r="K50" s="5">
        <v>1</v>
      </c>
    </row>
    <row r="51" spans="1:16" x14ac:dyDescent="0.25">
      <c r="A51" s="6" t="s">
        <v>76</v>
      </c>
      <c r="B51" s="5">
        <v>9</v>
      </c>
      <c r="C51" s="5">
        <v>18</v>
      </c>
      <c r="D51" s="5">
        <v>41</v>
      </c>
      <c r="E51" s="4">
        <v>2</v>
      </c>
      <c r="F51" s="5">
        <v>3</v>
      </c>
      <c r="G51" s="5">
        <v>8</v>
      </c>
      <c r="H51" s="5">
        <v>0</v>
      </c>
      <c r="I51" s="5">
        <v>2</v>
      </c>
      <c r="J51" s="5">
        <v>72</v>
      </c>
      <c r="K51" s="5">
        <v>2</v>
      </c>
      <c r="L51">
        <v>2</v>
      </c>
    </row>
    <row r="52" spans="1:16" x14ac:dyDescent="0.25">
      <c r="A52" s="4" t="s">
        <v>77</v>
      </c>
      <c r="B52" s="5">
        <v>3</v>
      </c>
      <c r="C52" s="5">
        <v>0</v>
      </c>
      <c r="D52" s="5">
        <v>0</v>
      </c>
      <c r="E52" s="5">
        <v>0</v>
      </c>
      <c r="F52" s="5">
        <v>1</v>
      </c>
      <c r="G52" s="5">
        <v>0</v>
      </c>
      <c r="H52" s="5">
        <v>0</v>
      </c>
      <c r="I52" s="5">
        <v>0</v>
      </c>
      <c r="J52" s="5">
        <v>6</v>
      </c>
      <c r="K52" s="5">
        <v>0</v>
      </c>
    </row>
    <row r="53" spans="1:16" x14ac:dyDescent="0.25">
      <c r="A53" s="4" t="s">
        <v>78</v>
      </c>
      <c r="B53" s="5">
        <v>3</v>
      </c>
      <c r="C53" s="5">
        <v>0</v>
      </c>
      <c r="D53" s="5">
        <v>1</v>
      </c>
      <c r="E53" s="5">
        <v>0</v>
      </c>
      <c r="F53" s="5">
        <v>1</v>
      </c>
      <c r="G53" s="5">
        <v>2</v>
      </c>
      <c r="H53" s="5">
        <v>0</v>
      </c>
      <c r="I53" s="5">
        <v>0</v>
      </c>
      <c r="J53" s="5">
        <v>15</v>
      </c>
      <c r="K53" s="5">
        <v>0</v>
      </c>
    </row>
    <row r="54" spans="1:16" x14ac:dyDescent="0.25">
      <c r="A54" s="6" t="s">
        <v>79</v>
      </c>
      <c r="B54" s="5">
        <v>112</v>
      </c>
      <c r="C54" s="5">
        <v>11</v>
      </c>
      <c r="D54" s="5">
        <v>5</v>
      </c>
      <c r="E54" s="5">
        <v>1</v>
      </c>
      <c r="F54" s="5">
        <v>25</v>
      </c>
      <c r="G54" s="5">
        <v>14</v>
      </c>
      <c r="H54" s="5">
        <v>0</v>
      </c>
      <c r="I54" s="5">
        <v>2</v>
      </c>
      <c r="J54" s="5">
        <v>212</v>
      </c>
      <c r="K54" s="5">
        <v>6</v>
      </c>
    </row>
    <row r="55" spans="1:16" x14ac:dyDescent="0.25">
      <c r="A55" s="4" t="s">
        <v>80</v>
      </c>
      <c r="B55" s="5">
        <v>35</v>
      </c>
      <c r="C55" s="5">
        <v>1</v>
      </c>
      <c r="D55" s="5">
        <v>23</v>
      </c>
      <c r="E55" s="5">
        <v>0</v>
      </c>
      <c r="F55" s="5">
        <v>13</v>
      </c>
      <c r="G55" s="5">
        <v>6</v>
      </c>
      <c r="H55" s="5">
        <v>0</v>
      </c>
      <c r="I55" s="5">
        <v>1</v>
      </c>
      <c r="J55" s="5">
        <v>67</v>
      </c>
      <c r="K55" s="5">
        <v>0</v>
      </c>
    </row>
    <row r="56" spans="1:16" x14ac:dyDescent="0.25">
      <c r="A56" s="4" t="s">
        <v>29</v>
      </c>
      <c r="B56" s="5">
        <v>41</v>
      </c>
      <c r="C56" s="5">
        <v>26</v>
      </c>
      <c r="D56" s="5">
        <v>19</v>
      </c>
      <c r="E56" s="5">
        <v>0</v>
      </c>
      <c r="F56" s="5">
        <v>6</v>
      </c>
      <c r="G56" s="5">
        <v>6</v>
      </c>
      <c r="H56" s="5">
        <v>0</v>
      </c>
      <c r="I56" s="5">
        <v>1</v>
      </c>
      <c r="J56" s="5">
        <v>95</v>
      </c>
      <c r="K56" s="5">
        <v>1</v>
      </c>
      <c r="N56" t="s">
        <v>81</v>
      </c>
      <c r="O56" t="s">
        <v>82</v>
      </c>
      <c r="P56" t="s">
        <v>83</v>
      </c>
    </row>
    <row r="57" spans="1:16" x14ac:dyDescent="0.25">
      <c r="A57" s="4" t="s">
        <v>85</v>
      </c>
      <c r="B57" s="5">
        <v>1</v>
      </c>
      <c r="C57" s="5">
        <v>5</v>
      </c>
      <c r="D57" s="5">
        <v>5</v>
      </c>
      <c r="E57" s="5">
        <v>0</v>
      </c>
      <c r="F57" s="5">
        <v>0</v>
      </c>
      <c r="G57" s="5">
        <v>1</v>
      </c>
      <c r="H57" s="5">
        <v>0</v>
      </c>
      <c r="I57" s="5">
        <v>0</v>
      </c>
      <c r="J57" s="5">
        <v>8</v>
      </c>
      <c r="K57" s="5">
        <v>1</v>
      </c>
      <c r="N57">
        <v>3</v>
      </c>
      <c r="O57">
        <v>5</v>
      </c>
      <c r="P57">
        <v>2</v>
      </c>
    </row>
    <row r="58" spans="1:16" x14ac:dyDescent="0.25">
      <c r="A58" s="4" t="s">
        <v>86</v>
      </c>
      <c r="B58" s="5">
        <v>104</v>
      </c>
      <c r="C58" s="5">
        <v>1383</v>
      </c>
      <c r="D58" s="5">
        <v>405</v>
      </c>
      <c r="E58" s="5">
        <v>0</v>
      </c>
      <c r="F58" s="5">
        <v>14</v>
      </c>
      <c r="G58" s="5">
        <v>8</v>
      </c>
      <c r="H58" s="5">
        <v>0</v>
      </c>
      <c r="I58" s="5">
        <v>1</v>
      </c>
      <c r="J58" s="5">
        <v>663</v>
      </c>
      <c r="K58" s="5">
        <v>17</v>
      </c>
      <c r="P58">
        <v>2</v>
      </c>
    </row>
    <row r="59" spans="1:16" x14ac:dyDescent="0.25">
      <c r="B59" s="5"/>
      <c r="C59" s="5"/>
      <c r="D59" s="5"/>
      <c r="F59" s="5"/>
      <c r="G59" s="5"/>
      <c r="I59" s="5"/>
      <c r="J59" s="5"/>
      <c r="K59" s="5"/>
    </row>
    <row r="60" spans="1:16" x14ac:dyDescent="0.25">
      <c r="A60" s="5" t="s">
        <v>87</v>
      </c>
      <c r="B60" s="5">
        <f>SUM(B2:B10,B17:B34,B38:B58)</f>
        <v>824</v>
      </c>
      <c r="C60" s="5">
        <f t="shared" ref="C60:K60" si="0">SUM(C2:C10,C17:C34,C38:C58)</f>
        <v>1754</v>
      </c>
      <c r="D60" s="5">
        <f t="shared" si="0"/>
        <v>977</v>
      </c>
      <c r="E60" s="5">
        <f t="shared" si="0"/>
        <v>4</v>
      </c>
      <c r="F60" s="5">
        <f t="shared" si="0"/>
        <v>254</v>
      </c>
      <c r="G60" s="5">
        <f t="shared" si="0"/>
        <v>172</v>
      </c>
      <c r="H60" s="5">
        <f t="shared" si="0"/>
        <v>1</v>
      </c>
      <c r="I60" s="5">
        <f t="shared" si="0"/>
        <v>53</v>
      </c>
      <c r="J60" s="5">
        <f t="shared" si="0"/>
        <v>2677</v>
      </c>
      <c r="K60" s="5">
        <f t="shared" si="0"/>
        <v>53</v>
      </c>
    </row>
    <row r="61" spans="1:16" x14ac:dyDescent="0.25">
      <c r="A61" s="5" t="s">
        <v>88</v>
      </c>
      <c r="B61" s="5">
        <f>SUM(B11:B16,B35)</f>
        <v>105</v>
      </c>
      <c r="C61" s="5">
        <f t="shared" ref="C61:K61" si="1">SUM(C11:C16,C35)</f>
        <v>18</v>
      </c>
      <c r="D61" s="5">
        <f t="shared" si="1"/>
        <v>44</v>
      </c>
      <c r="E61" s="5">
        <f t="shared" si="1"/>
        <v>0</v>
      </c>
      <c r="F61" s="5">
        <f t="shared" si="1"/>
        <v>17</v>
      </c>
      <c r="G61" s="5">
        <f t="shared" si="1"/>
        <v>26</v>
      </c>
      <c r="H61" s="5">
        <f t="shared" si="1"/>
        <v>0</v>
      </c>
      <c r="I61" s="5">
        <f t="shared" si="1"/>
        <v>0</v>
      </c>
      <c r="J61" s="5">
        <f t="shared" si="1"/>
        <v>213</v>
      </c>
      <c r="K61" s="5">
        <f t="shared" si="1"/>
        <v>1</v>
      </c>
    </row>
    <row r="62" spans="1:16" x14ac:dyDescent="0.25">
      <c r="A62" s="5" t="s">
        <v>89</v>
      </c>
      <c r="B62" s="5">
        <v>88</v>
      </c>
      <c r="C62" s="5">
        <v>15</v>
      </c>
      <c r="D62" s="5">
        <v>28</v>
      </c>
      <c r="E62" s="4">
        <v>0</v>
      </c>
      <c r="F62" s="5">
        <v>10</v>
      </c>
      <c r="G62" s="5">
        <v>12</v>
      </c>
      <c r="H62" s="5">
        <v>0</v>
      </c>
      <c r="I62" s="5">
        <v>4</v>
      </c>
      <c r="J62" s="5">
        <v>161</v>
      </c>
      <c r="K62" s="5">
        <v>1</v>
      </c>
    </row>
    <row r="63" spans="1:16" x14ac:dyDescent="0.25">
      <c r="B63" s="5"/>
      <c r="C63" s="5"/>
      <c r="F63" s="5"/>
      <c r="J63" s="5"/>
    </row>
    <row r="64" spans="1:16" x14ac:dyDescent="0.25">
      <c r="B64" s="5"/>
      <c r="C64" s="5"/>
      <c r="J64" s="5"/>
    </row>
    <row r="65" spans="2:10" x14ac:dyDescent="0.25">
      <c r="B65" s="5"/>
      <c r="C65" s="5"/>
      <c r="J65" s="5"/>
    </row>
    <row r="66" spans="2:10" x14ac:dyDescent="0.25">
      <c r="C66" s="5"/>
      <c r="J66" s="5"/>
    </row>
    <row r="67" spans="2:10" x14ac:dyDescent="0.25">
      <c r="C67" s="5"/>
      <c r="J67" s="5"/>
    </row>
    <row r="68" spans="2:10" x14ac:dyDescent="0.25">
      <c r="C68" s="5"/>
    </row>
    <row r="69" spans="2:10" x14ac:dyDescent="0.25">
      <c r="C69" s="5"/>
    </row>
    <row r="70" spans="2:10" x14ac:dyDescent="0.25">
      <c r="C70" s="5"/>
    </row>
    <row r="71" spans="2:10" x14ac:dyDescent="0.25">
      <c r="C71" s="5"/>
    </row>
    <row r="72" spans="2:10" x14ac:dyDescent="0.25">
      <c r="C72" s="5"/>
    </row>
    <row r="73" spans="2:10" x14ac:dyDescent="0.25">
      <c r="C73" s="5"/>
    </row>
    <row r="74" spans="2:10" x14ac:dyDescent="0.25">
      <c r="C74" s="5"/>
    </row>
    <row r="75" spans="2:10" x14ac:dyDescent="0.25">
      <c r="C75" s="5"/>
    </row>
    <row r="76" spans="2:10" x14ac:dyDescent="0.25">
      <c r="C76" s="5"/>
    </row>
    <row r="77" spans="2:10" x14ac:dyDescent="0.25">
      <c r="C77" s="5"/>
    </row>
    <row r="78" spans="2:10" x14ac:dyDescent="0.25">
      <c r="C78" s="5"/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Servidores e Ativos de Rede</vt:lpstr>
      <vt:lpstr>Desktop, notebook, impressoras</vt:lpstr>
      <vt:lpstr>Planilha3</vt:lpstr>
      <vt:lpstr>Planilha1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 Marcelino Ilha</dc:creator>
  <cp:lastModifiedBy>Vinicius Marcelino Ilha</cp:lastModifiedBy>
  <cp:lastPrinted>2022-07-27T14:38:56Z</cp:lastPrinted>
  <dcterms:created xsi:type="dcterms:W3CDTF">2022-06-20T12:44:42Z</dcterms:created>
  <dcterms:modified xsi:type="dcterms:W3CDTF">2022-09-02T22:55:12Z</dcterms:modified>
</cp:coreProperties>
</file>